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40" tabRatio="960" activeTab="2"/>
  </bookViews>
  <sheets>
    <sheet name="DICIEMBRE" sheetId="1" r:id="rId1"/>
    <sheet name="NOVIEMBRE" sheetId="2" r:id="rId2"/>
    <sheet name="OCTUBRE" sheetId="3" r:id="rId3"/>
    <sheet name="SEPTIEMBRE" sheetId="4" r:id="rId4"/>
    <sheet name="AGOSTO" sheetId="5" r:id="rId5"/>
    <sheet name="JUNIO" sheetId="6" r:id="rId6"/>
    <sheet name="JULIO" sheetId="7" r:id="rId7"/>
    <sheet name="MAYO" sheetId="8" r:id="rId8"/>
    <sheet name="ABRIL" sheetId="9" r:id="rId9"/>
    <sheet name="MARZO" sheetId="10" r:id="rId10"/>
    <sheet name="FEBRERO" sheetId="11" r:id="rId11"/>
    <sheet name="ENERO" sheetId="12" r:id="rId12"/>
    <sheet name="Hoja2" sheetId="13" state="hidden" r:id="rId13"/>
    <sheet name="Hoja3" sheetId="14" state="hidden" r:id="rId14"/>
    <sheet name="INFORME ECONOMICO" sheetId="15" r:id="rId15"/>
  </sheets>
  <definedNames/>
  <calcPr fullCalcOnLoad="1"/>
</workbook>
</file>

<file path=xl/sharedStrings.xml><?xml version="1.0" encoding="utf-8"?>
<sst xmlns="http://schemas.openxmlformats.org/spreadsheetml/2006/main" count="1898" uniqueCount="619">
  <si>
    <t>FECHA</t>
  </si>
  <si>
    <t>DETALLE</t>
  </si>
  <si>
    <t>INGRESOS</t>
  </si>
  <si>
    <t>EGRESOS</t>
  </si>
  <si>
    <t>SALDO</t>
  </si>
  <si>
    <t xml:space="preserve">EGRESOS </t>
  </si>
  <si>
    <t>DOLARES $us.</t>
  </si>
  <si>
    <t>BOLIVIANOS Bs.</t>
  </si>
  <si>
    <t>T.Cambio $</t>
  </si>
  <si>
    <t>COMPROB</t>
  </si>
  <si>
    <t>T O T A L E S</t>
  </si>
  <si>
    <t>TRANSPORTE</t>
  </si>
  <si>
    <t>Estipendios</t>
  </si>
  <si>
    <t>Transporte</t>
  </si>
  <si>
    <t>PRESUP</t>
  </si>
  <si>
    <t>EJECUTADO</t>
  </si>
  <si>
    <t>RESUMEN GENERAL</t>
  </si>
  <si>
    <t>CATEGORIA</t>
  </si>
  <si>
    <t>TOTAL EJECUTADO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</si>
  <si>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</si>
  <si>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</si>
  <si>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</si>
  <si>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</si>
  <si>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</si>
  <si>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</si>
  <si>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</si>
  <si>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</si>
  <si>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</si>
  <si>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</si>
  <si>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*** INFORME ECONOMICO  ***</t>
  </si>
  <si>
    <t xml:space="preserve"> </t>
  </si>
  <si>
    <t>ENTRENAMIENTO COMITÉ DE AGUA</t>
  </si>
  <si>
    <t>ESTIPENDIOS</t>
  </si>
  <si>
    <t>MATERIAL EDUCATIVO</t>
  </si>
  <si>
    <t>SISTEMA DE AGUA</t>
  </si>
  <si>
    <t>Entrenamiento Comité de Agua</t>
  </si>
  <si>
    <t>Material Educativo</t>
  </si>
  <si>
    <t>Sistema de Agua</t>
  </si>
  <si>
    <t>*** INFORME ECONOMICO MES DE FEBRERO ***</t>
  </si>
  <si>
    <t>Saldo Inicial</t>
  </si>
  <si>
    <t>*** INFORME ECONOMICO MES DE ENERO ***</t>
  </si>
  <si>
    <t>*** INFORME ECONOMICO MES DE MARZO ***</t>
  </si>
  <si>
    <t>Gasolina</t>
  </si>
  <si>
    <t>Entrenamiento Comite de Agua</t>
  </si>
  <si>
    <t>*** INFORME ECONOMICO MES DE ABRIL ***</t>
  </si>
  <si>
    <t>*** INFORME ECONOMICO MES DE MAYO ***</t>
  </si>
  <si>
    <t>*** INFORME ECONOMICO MES DE JUNIO ***</t>
  </si>
  <si>
    <t>*** INFORME ECONOMICO MES DE JULIO ***</t>
  </si>
  <si>
    <t>*** INFORME ECONOMICO MES DE AGOSTO***</t>
  </si>
  <si>
    <t>*** INFORME ECONOMICO MES DE OCTUBRE***</t>
  </si>
  <si>
    <t>.</t>
  </si>
  <si>
    <t>PROYECTO "SISTEMA DE AGUA NUEVA AMERICA"</t>
  </si>
  <si>
    <t>Material Educativo (inc. WC Adm training)</t>
  </si>
  <si>
    <t>Saldo al 31/01/2013</t>
  </si>
  <si>
    <t>1/15/2013</t>
  </si>
  <si>
    <t>287942</t>
  </si>
  <si>
    <t>251345</t>
  </si>
  <si>
    <t>165</t>
  </si>
  <si>
    <t>Octano</t>
  </si>
  <si>
    <t>5585</t>
  </si>
  <si>
    <t>102442</t>
  </si>
  <si>
    <t>foco alogeno</t>
  </si>
  <si>
    <t>Soquete</t>
  </si>
  <si>
    <t>Automatico</t>
  </si>
  <si>
    <t>Carbones</t>
  </si>
  <si>
    <t>Servicio electrico</t>
  </si>
  <si>
    <t>127243</t>
  </si>
  <si>
    <t>149980</t>
  </si>
  <si>
    <t>Saldo al 31/09/2013</t>
  </si>
  <si>
    <t>Saldo al 31/08/2013</t>
  </si>
  <si>
    <t>Saldo al 31/07/2013</t>
  </si>
  <si>
    <t>Saldo al 31/06/2013</t>
  </si>
  <si>
    <t>Saldo al 31/052013</t>
  </si>
  <si>
    <t>Saldo al 31/04/2013</t>
  </si>
  <si>
    <t>Saldo al 31/03/2013</t>
  </si>
  <si>
    <t>Saldo al 29/02/2013</t>
  </si>
  <si>
    <t>009705</t>
  </si>
  <si>
    <t>27629</t>
  </si>
  <si>
    <t>25485</t>
  </si>
  <si>
    <t>19172</t>
  </si>
  <si>
    <t>13772</t>
  </si>
  <si>
    <t>6049</t>
  </si>
  <si>
    <t>2700</t>
  </si>
  <si>
    <t>4714</t>
  </si>
  <si>
    <t>13773</t>
  </si>
  <si>
    <t>2513</t>
  </si>
  <si>
    <t>497888</t>
  </si>
  <si>
    <t>1340</t>
  </si>
  <si>
    <t>1018</t>
  </si>
  <si>
    <t>13775</t>
  </si>
  <si>
    <t>13776</t>
  </si>
  <si>
    <t>13777</t>
  </si>
  <si>
    <t>13778</t>
  </si>
  <si>
    <t>13779</t>
  </si>
  <si>
    <t>20669052</t>
  </si>
  <si>
    <t>20669053</t>
  </si>
  <si>
    <t>20669054</t>
  </si>
  <si>
    <t>20669055</t>
  </si>
  <si>
    <t>20669056</t>
  </si>
  <si>
    <t>20669051</t>
  </si>
  <si>
    <t>2609</t>
  </si>
  <si>
    <t>121835</t>
  </si>
  <si>
    <t>24116</t>
  </si>
  <si>
    <t>121833</t>
  </si>
  <si>
    <t>19124</t>
  </si>
  <si>
    <t>20669076</t>
  </si>
  <si>
    <t>13780</t>
  </si>
  <si>
    <t>13781</t>
  </si>
  <si>
    <t>13782</t>
  </si>
  <si>
    <t>13783</t>
  </si>
  <si>
    <t>13784</t>
  </si>
  <si>
    <t>13785</t>
  </si>
  <si>
    <t>3088</t>
  </si>
  <si>
    <t>201421</t>
  </si>
  <si>
    <t>205809</t>
  </si>
  <si>
    <t>176675</t>
  </si>
  <si>
    <t>Aporte para Compra de Impresora Laser a Color</t>
  </si>
  <si>
    <t>Nota de venta</t>
  </si>
  <si>
    <t>Marcadores y Crayones una Caja</t>
  </si>
  <si>
    <t>1 paq de presinto</t>
  </si>
  <si>
    <t>Compra de Viveres para Taller en Santa Marta</t>
  </si>
  <si>
    <t>20 mt de soga</t>
  </si>
  <si>
    <t>5 mt soga ferlon</t>
  </si>
  <si>
    <t>Hospedaje para el equipo de Entrenamiento de Nueva America</t>
  </si>
  <si>
    <t>8 Pasajes a Cochabamba con el Comite</t>
  </si>
  <si>
    <t>1 Caja de Marcadores Permanente</t>
  </si>
  <si>
    <t>6 Pollos 15 bs c/u y 1 soda</t>
  </si>
  <si>
    <t>Por concepto de Cena para Entrenamiento del Comite</t>
  </si>
  <si>
    <t>Compra de 7 Lapiceros, 6 Lapices, 6 Borradores, 6 Tajadores</t>
  </si>
  <si>
    <t>3 Kepery</t>
  </si>
  <si>
    <t>5 Majaditos</t>
  </si>
  <si>
    <t>1 Jarra de Somo</t>
  </si>
  <si>
    <t>1 Jarra de Chicha</t>
  </si>
  <si>
    <t>1 Memoria</t>
  </si>
  <si>
    <t>2 Pasaje de la Terminal al Hotel en Cochabamba</t>
  </si>
  <si>
    <t>8 Desayuno  Para el Comite de Agua</t>
  </si>
  <si>
    <t>2 Pasajes en Taxi del Hotel a l Edificio de Plastiforte</t>
  </si>
  <si>
    <t>8 Salteñas 1 Soda  de 2 1/2lt 10 Vasos</t>
  </si>
  <si>
    <t>2 Pasaje del  Edificio de Plastiforte al Hotel</t>
  </si>
  <si>
    <t>Uso de Terminal Cochabamba</t>
  </si>
  <si>
    <t>1 Pasaje para Dilma de Cochabamba, Santa Cruz</t>
  </si>
  <si>
    <t>1 Pasa de para Maria Edilda Cochabamba, Santa Cuz</t>
  </si>
  <si>
    <t>5 Pasajes de Cochabamba a Santa Cruz para el Comite de Agua de Nueva america</t>
  </si>
  <si>
    <t>8 Almuerzo</t>
  </si>
  <si>
    <t>2 Refresco</t>
  </si>
  <si>
    <t>Uso de Terminal en Cochabamba</t>
  </si>
  <si>
    <t>2 Pasaje de hotel a lastiforte</t>
  </si>
  <si>
    <t>8 Desayuno para el Comite de Agua</t>
  </si>
  <si>
    <t>8 Empanada de Charque, 1 Soda, 10 Vaso</t>
  </si>
  <si>
    <t>2 Pasaje de Plastiforte a Hotel</t>
  </si>
  <si>
    <t>2 Pasaje del Hotel a la Terminal</t>
  </si>
  <si>
    <t>1 pasaje a Centro de la Terminal, 1 Pasaje de Terminal a Hotel, 1 Pasaje de Hotel a Terminal</t>
  </si>
  <si>
    <t>Transporte de Cochabamba a Santa Cruz</t>
  </si>
  <si>
    <t>Gasolina Especial</t>
  </si>
  <si>
    <t>7958</t>
  </si>
  <si>
    <t>13786</t>
  </si>
  <si>
    <t>7957</t>
  </si>
  <si>
    <t>Poleras con Cuello y Sello para miembros del CAPyS</t>
  </si>
  <si>
    <t>Refrigerio para 3 personas</t>
  </si>
  <si>
    <t>Devolucion de PAsajes a miembros del CAPYS Nueva America- Montero  Montero-Nueva AMerica</t>
  </si>
  <si>
    <t>Asignacion para gastos de Viaje de Retorno de Cbba a SCZ (cena o desayuno)</t>
  </si>
  <si>
    <t>7576</t>
  </si>
  <si>
    <t>7577</t>
  </si>
  <si>
    <t>7578</t>
  </si>
  <si>
    <t>7579</t>
  </si>
  <si>
    <t>7580</t>
  </si>
  <si>
    <t>7581</t>
  </si>
  <si>
    <t>7582</t>
  </si>
  <si>
    <t>5961779</t>
  </si>
  <si>
    <t>1</t>
  </si>
  <si>
    <t>2662</t>
  </si>
  <si>
    <t>13426</t>
  </si>
  <si>
    <t>5159</t>
  </si>
  <si>
    <t>7573</t>
  </si>
  <si>
    <t>7574</t>
  </si>
  <si>
    <t>239219</t>
  </si>
  <si>
    <t>250647</t>
  </si>
  <si>
    <t>16426</t>
  </si>
  <si>
    <t>1166522</t>
  </si>
  <si>
    <t>1169958</t>
  </si>
  <si>
    <t>883198</t>
  </si>
  <si>
    <t>16480</t>
  </si>
  <si>
    <t>060</t>
  </si>
  <si>
    <t>280178</t>
  </si>
  <si>
    <t>1183167</t>
  </si>
  <si>
    <t>5494</t>
  </si>
  <si>
    <t>283766</t>
  </si>
  <si>
    <t>Almuerzo y Refresco para Maria Edilda Tipa Roca</t>
  </si>
  <si>
    <t>Botellas de Agua</t>
  </si>
  <si>
    <t>Cena para Maria Edilda Tipa Roca</t>
  </si>
  <si>
    <t>ALmuerzo para Maria Edilda Tipa Roca</t>
  </si>
  <si>
    <t>Cena y Desayuno, Maria Edilda Tipa de los Dias 29 y 30 -05-2013</t>
  </si>
  <si>
    <t>Almuerzo para Maria Edilda Tipa Roca</t>
  </si>
  <si>
    <t>Cena Para Maria Edilda Tipa</t>
  </si>
  <si>
    <t>Tarjeta Para Realizar Llamadas</t>
  </si>
  <si>
    <t>2 Cenas</t>
  </si>
  <si>
    <t>5 Barras de Silicona</t>
  </si>
  <si>
    <t>1 Bolsa de Globo Pincel</t>
  </si>
  <si>
    <t>2 Bolsa de Globos</t>
  </si>
  <si>
    <t>Cartulina</t>
  </si>
  <si>
    <t>Caja de Marcadores</t>
  </si>
  <si>
    <t>Sinta de Embalaje</t>
  </si>
  <si>
    <t>Sinta Maskin</t>
  </si>
  <si>
    <t>Marcadores de Agua</t>
  </si>
  <si>
    <t>Sobre Manila</t>
  </si>
  <si>
    <t>Soda Super Cola (Paq)</t>
  </si>
  <si>
    <t>Vaso (Paq)</t>
  </si>
  <si>
    <t>Pastilla</t>
  </si>
  <si>
    <t>Galletas Rellenitas</t>
  </si>
  <si>
    <t>Gas</t>
  </si>
  <si>
    <t xml:space="preserve"> 1 Agua</t>
  </si>
  <si>
    <t>Tasa de Rodaje</t>
  </si>
  <si>
    <t>Aceite Lts</t>
  </si>
  <si>
    <t>Filtro</t>
  </si>
  <si>
    <t>Lavado Completo y fumigado</t>
  </si>
  <si>
    <t>7960</t>
  </si>
  <si>
    <t>7557</t>
  </si>
  <si>
    <t>7558</t>
  </si>
  <si>
    <t>7863</t>
  </si>
  <si>
    <t>300613met</t>
  </si>
  <si>
    <t>300613dr</t>
  </si>
  <si>
    <t>7584</t>
  </si>
  <si>
    <t>17365</t>
  </si>
  <si>
    <t>5284</t>
  </si>
  <si>
    <t>7864</t>
  </si>
  <si>
    <t>320075</t>
  </si>
  <si>
    <t>219229</t>
  </si>
  <si>
    <t>8965</t>
  </si>
  <si>
    <t xml:space="preserve"> Cena majadito</t>
  </si>
  <si>
    <t>Compra de 1 Paquete de Vasos, 1 Caja de Galletas Rellenita y 1 Bolsa de Pastilla Para Taller.</t>
  </si>
  <si>
    <t>Almuerzo</t>
  </si>
  <si>
    <t>Estipendio Maria Edilda Tipa Roca</t>
  </si>
  <si>
    <t>Taxes for Dilma Rodriguez</t>
  </si>
  <si>
    <t>Fotocopias y Ampliación de Herramientas para Taller de Proyecto de Agua</t>
  </si>
  <si>
    <t>Ule Transparente (metros)</t>
  </si>
  <si>
    <t>Silicona Liquida</t>
  </si>
  <si>
    <t>Cinta Maskin</t>
  </si>
  <si>
    <t>Pizarra de Corcho</t>
  </si>
  <si>
    <t>Cajita de Señalador</t>
  </si>
  <si>
    <t>Cartulina de Diferentes Colores</t>
  </si>
  <si>
    <t>Calculadora Cassio</t>
  </si>
  <si>
    <t>141796249</t>
  </si>
  <si>
    <t>7875</t>
  </si>
  <si>
    <t>7876</t>
  </si>
  <si>
    <t>7877</t>
  </si>
  <si>
    <t>7878</t>
  </si>
  <si>
    <t>7879</t>
  </si>
  <si>
    <t>7880</t>
  </si>
  <si>
    <t>138198664</t>
  </si>
  <si>
    <t>7900</t>
  </si>
  <si>
    <t>7912</t>
  </si>
  <si>
    <t>7913</t>
  </si>
  <si>
    <t>7914</t>
  </si>
  <si>
    <t>7915</t>
  </si>
  <si>
    <t>7916</t>
  </si>
  <si>
    <t>7917</t>
  </si>
  <si>
    <t>7918</t>
  </si>
  <si>
    <t>22546</t>
  </si>
  <si>
    <t>7981</t>
  </si>
  <si>
    <t>6158</t>
  </si>
  <si>
    <t>11309</t>
  </si>
  <si>
    <t>8382</t>
  </si>
  <si>
    <t>8392</t>
  </si>
  <si>
    <t>1242050</t>
  </si>
  <si>
    <t>6191</t>
  </si>
  <si>
    <t>27992</t>
  </si>
  <si>
    <t>1269599</t>
  </si>
  <si>
    <t>1273045</t>
  </si>
  <si>
    <t>29846</t>
  </si>
  <si>
    <t>30593</t>
  </si>
  <si>
    <t>1458</t>
  </si>
  <si>
    <t>Tarjeta Para Realizar Llamada</t>
  </si>
  <si>
    <t>Almuerzo Para Maria Edilda Trabajo en el campo</t>
  </si>
  <si>
    <t>Coca Cola Para Maria Edilda Trabajo en el Campo</t>
  </si>
  <si>
    <t>Cena para Maria Edilda Trabajo en el Campo</t>
  </si>
  <si>
    <t>Soda popular para Maria Edilda Trabajo en el Campo</t>
  </si>
  <si>
    <t>Alimentación para Maria Edilda por un dia Desayuno,Almuerzo, y Cena</t>
  </si>
  <si>
    <t>Refrigerio (Empanada con Café) para Actividad de Capacitación Capys</t>
  </si>
  <si>
    <t>Desayuno para Maria Edilda</t>
  </si>
  <si>
    <t>Caja de Galletas Rellenitas</t>
  </si>
  <si>
    <t>Paquete de Soda Super Cola</t>
  </si>
  <si>
    <t>Botella de Agua</t>
  </si>
  <si>
    <t>Almuerzo Para Maria Edilda</t>
  </si>
  <si>
    <t>Refresco en Vaso</t>
  </si>
  <si>
    <t>Alimentación para Don Enrique por trabajo en el Campo</t>
  </si>
  <si>
    <t>Cena Para Maria Edilda por Trabajo en el Campo</t>
  </si>
  <si>
    <t>Desayuno por trabajo en el Campo Para Maria Edilda</t>
  </si>
  <si>
    <t>Almuerzo para Maria Edilda</t>
  </si>
  <si>
    <t>Cena para Maria Edilda</t>
  </si>
  <si>
    <t>Soda popular para Maria Edilda</t>
  </si>
  <si>
    <t>Almuerzo para Parsonal de la CRE, Bismark, Dilma, Enrique.</t>
  </si>
  <si>
    <t>Soda Coca Cola,</t>
  </si>
  <si>
    <t>Gas Natural</t>
  </si>
  <si>
    <t>300713met</t>
  </si>
  <si>
    <t>Estipendio Dilma Rodriguez mes de Julio</t>
  </si>
  <si>
    <t>141722425</t>
  </si>
  <si>
    <t>64751</t>
  </si>
  <si>
    <t>64752</t>
  </si>
  <si>
    <t>64753</t>
  </si>
  <si>
    <t>64754</t>
  </si>
  <si>
    <t>64755</t>
  </si>
  <si>
    <t>64756</t>
  </si>
  <si>
    <t>1037389</t>
  </si>
  <si>
    <t>1037390</t>
  </si>
  <si>
    <t>412334</t>
  </si>
  <si>
    <t>412333</t>
  </si>
  <si>
    <t>151836111</t>
  </si>
  <si>
    <t>64415</t>
  </si>
  <si>
    <t>64414</t>
  </si>
  <si>
    <t>64413</t>
  </si>
  <si>
    <t>64416</t>
  </si>
  <si>
    <t>6165</t>
  </si>
  <si>
    <t>7946</t>
  </si>
  <si>
    <t>3678</t>
  </si>
  <si>
    <t>107667</t>
  </si>
  <si>
    <t>6368</t>
  </si>
  <si>
    <t>64412</t>
  </si>
  <si>
    <t>226753</t>
  </si>
  <si>
    <t>21426516</t>
  </si>
  <si>
    <t>2745</t>
  </si>
  <si>
    <t>62607</t>
  </si>
  <si>
    <t>7947</t>
  </si>
  <si>
    <t>90738</t>
  </si>
  <si>
    <t>90757</t>
  </si>
  <si>
    <t>131614</t>
  </si>
  <si>
    <t>07565</t>
  </si>
  <si>
    <t>1319523</t>
  </si>
  <si>
    <t>7834</t>
  </si>
  <si>
    <t>63780</t>
  </si>
  <si>
    <t>71590</t>
  </si>
  <si>
    <t>88771</t>
  </si>
  <si>
    <t>64410</t>
  </si>
  <si>
    <t>82358</t>
  </si>
  <si>
    <t>14395</t>
  </si>
  <si>
    <t>119771</t>
  </si>
  <si>
    <t>64411</t>
  </si>
  <si>
    <t>8800d</t>
  </si>
  <si>
    <t>124031</t>
  </si>
  <si>
    <t>125761</t>
  </si>
  <si>
    <t>Taejeta para Realizar Llamadas</t>
  </si>
  <si>
    <t>Almuerzo (Plato de Pollo)</t>
  </si>
  <si>
    <t>Almuerzo (Plato de Chuleta</t>
  </si>
  <si>
    <t>Coca Cola  (Almuerzo y soda para Maria Edilda,Matt y Enrique).</t>
  </si>
  <si>
    <t>Cena para Matt y Don Enrique</t>
  </si>
  <si>
    <t>Soda para Maria Edilda</t>
  </si>
  <si>
    <t xml:space="preserve">  Desayuno para Ma.Edilda</t>
  </si>
  <si>
    <t>Almuerzo mas Refresco Ma. Edilda</t>
  </si>
  <si>
    <t>Cena  para Ma. Edilda</t>
  </si>
  <si>
    <t>Desayuno para Ma.Edilda</t>
  </si>
  <si>
    <t>Almuerzo, Platos de Bife</t>
  </si>
  <si>
    <t>Almuerzo, Plato de Chorrellana</t>
  </si>
  <si>
    <t>Gaseosa de 2 lt (almuerzo y soda para Ma.Edilda,Matt,Enrique)</t>
  </si>
  <si>
    <t>Tarjeta para Realizar Lamadas</t>
  </si>
  <si>
    <t>Tarjeta para Realizar Llamadas</t>
  </si>
  <si>
    <t>Cena y Soda Popular</t>
  </si>
  <si>
    <t>Platos de Comida Chorrellana</t>
  </si>
  <si>
    <t>Platos de Comida Chuleta</t>
  </si>
  <si>
    <t>Soda Coca Cola 2 lt y 1/2</t>
  </si>
  <si>
    <t>Botella de Agua Vital de 2lt</t>
  </si>
  <si>
    <t>Desayuno</t>
  </si>
  <si>
    <t>Soda Coca Cola de 2 lt</t>
  </si>
  <si>
    <t>Docena de Lapiz Faver Castel</t>
  </si>
  <si>
    <t>Tajador Faber Castel</t>
  </si>
  <si>
    <t>Talonari de Recibo</t>
  </si>
  <si>
    <t>Sobre Manila Oficio</t>
  </si>
  <si>
    <t>Caja de Galleta Rellenita</t>
  </si>
  <si>
    <t>Paquete de Soda</t>
  </si>
  <si>
    <t>Docena de Chupete con Lapiz</t>
  </si>
  <si>
    <t>Paquete de Vasos</t>
  </si>
  <si>
    <t>Botellas de Agua de 2 lt</t>
  </si>
  <si>
    <t>Fotocopias Manual de Capaciatción Capys (hoja)</t>
  </si>
  <si>
    <t>Anillado de Libro manual de Capacitación  Capys</t>
  </si>
  <si>
    <t>Libro de Actas</t>
  </si>
  <si>
    <t>Lapicero Faber Castell</t>
  </si>
  <si>
    <t>Secador</t>
  </si>
  <si>
    <t>Jaboncillo</t>
  </si>
  <si>
    <t>Cepillo</t>
  </si>
  <si>
    <t>Balde de 8 lt</t>
  </si>
  <si>
    <t>Frutera Ensaladera</t>
  </si>
  <si>
    <t>Uva Rosada Fresca</t>
  </si>
  <si>
    <t>Piña Japonesa</t>
  </si>
  <si>
    <t>Guineo Oloroso</t>
  </si>
  <si>
    <t>Mandarina</t>
  </si>
  <si>
    <t>Manzana Roja</t>
  </si>
  <si>
    <t>Pera</t>
  </si>
  <si>
    <t>Manzana Verde</t>
  </si>
  <si>
    <t>Naranja</t>
  </si>
  <si>
    <t>Bandeja Desechable</t>
  </si>
  <si>
    <t>Cucharilla Desechable</t>
  </si>
  <si>
    <t>Bolsa de Globos</t>
  </si>
  <si>
    <t>Marcadores Grueso Faber Castell</t>
  </si>
  <si>
    <t>Docena de Papel Carbonico</t>
  </si>
  <si>
    <t>Perforadora</t>
  </si>
  <si>
    <t>Cartulina Blanca</t>
  </si>
  <si>
    <t>Corector</t>
  </si>
  <si>
    <t>Bolsa de Pastilla</t>
  </si>
  <si>
    <t>Tonner para Impresora</t>
  </si>
  <si>
    <t>Gastos bancarios</t>
  </si>
  <si>
    <t>Pasaje de la Oficina al Banco Ganadero</t>
  </si>
  <si>
    <t>Banco Ganadero al Mercado en Movil</t>
  </si>
  <si>
    <t>Mercado a la Oficina con Material y Refrigerio para Taller</t>
  </si>
  <si>
    <t>Taxi de la Oficina  a Proince, Super Unión, y Retorno a Etta</t>
  </si>
  <si>
    <t>Gasolina Espacial</t>
  </si>
  <si>
    <t>Taxi de la Oficina a la Libreria San Silvestre</t>
  </si>
  <si>
    <t>Afinamiento de motor</t>
  </si>
  <si>
    <t>Cambio de aceite motor</t>
  </si>
  <si>
    <t>Lavado completo</t>
  </si>
  <si>
    <t>Revision de 35.000 Km</t>
  </si>
  <si>
    <t>300813met</t>
  </si>
  <si>
    <t>300813dr</t>
  </si>
  <si>
    <t>27613</t>
  </si>
  <si>
    <t>Platos de plastico por docena</t>
  </si>
  <si>
    <t>Cucharas por docena</t>
  </si>
  <si>
    <t>Vasos de plastico por docena</t>
  </si>
  <si>
    <t xml:space="preserve">Pocillos </t>
  </si>
  <si>
    <t>7768</t>
  </si>
  <si>
    <t>153765501</t>
  </si>
  <si>
    <t>45801</t>
  </si>
  <si>
    <t>45802</t>
  </si>
  <si>
    <t>93013</t>
  </si>
  <si>
    <t>300913dr</t>
  </si>
  <si>
    <t>88991</t>
  </si>
  <si>
    <t>90097</t>
  </si>
  <si>
    <t>882</t>
  </si>
  <si>
    <t>1379055</t>
  </si>
  <si>
    <t>8303</t>
  </si>
  <si>
    <t>6048</t>
  </si>
  <si>
    <t>21193</t>
  </si>
  <si>
    <t>9944</t>
  </si>
  <si>
    <t>1395836</t>
  </si>
  <si>
    <t>9986</t>
  </si>
  <si>
    <t>1398145</t>
  </si>
  <si>
    <t>Alimentación para Matt por Trabajo en el Campo</t>
  </si>
  <si>
    <t>Almuerzo+ Coca Cola para Maria Edilda, Enrique, Rodrigo y Matt y Gobierno Municipal de Santa Rosa</t>
  </si>
  <si>
    <t>Cenas para Maria Edilda, Enrique, Matt</t>
  </si>
  <si>
    <t>Soda Coca Cola para Cena</t>
  </si>
  <si>
    <t>tasa de Rodaje</t>
  </si>
  <si>
    <t>**** INFORME MES DE SEPTIEMEBRE</t>
  </si>
  <si>
    <t>46934</t>
  </si>
  <si>
    <t>7788</t>
  </si>
  <si>
    <t>7787</t>
  </si>
  <si>
    <t>151875756</t>
  </si>
  <si>
    <t>63714154</t>
  </si>
  <si>
    <t>45833</t>
  </si>
  <si>
    <t>26601</t>
  </si>
  <si>
    <t>26602</t>
  </si>
  <si>
    <t>45846</t>
  </si>
  <si>
    <t>45847</t>
  </si>
  <si>
    <t>1710013</t>
  </si>
  <si>
    <t>45848</t>
  </si>
  <si>
    <t>207761</t>
  </si>
  <si>
    <t>45849</t>
  </si>
  <si>
    <t>26603</t>
  </si>
  <si>
    <t>85783</t>
  </si>
  <si>
    <t>2721</t>
  </si>
  <si>
    <t>15006</t>
  </si>
  <si>
    <t>7310</t>
  </si>
  <si>
    <t>0180</t>
  </si>
  <si>
    <t>20913</t>
  </si>
  <si>
    <t>27913</t>
  </si>
  <si>
    <t>1949</t>
  </si>
  <si>
    <t>45831</t>
  </si>
  <si>
    <t>195077</t>
  </si>
  <si>
    <t>31513</t>
  </si>
  <si>
    <t>26605</t>
  </si>
  <si>
    <t>1654058</t>
  </si>
  <si>
    <t>26604</t>
  </si>
  <si>
    <t>305790</t>
  </si>
  <si>
    <t>307133</t>
  </si>
  <si>
    <t>32739</t>
  </si>
  <si>
    <t>132923</t>
  </si>
  <si>
    <t>26611</t>
  </si>
  <si>
    <t>457577</t>
  </si>
  <si>
    <t>237883</t>
  </si>
  <si>
    <t>Cenas para el Equipo</t>
  </si>
  <si>
    <t>Alimentación de (Matt en Nueva America)</t>
  </si>
  <si>
    <t>Alimentación de Matt, Rodrigo y Maria Edilda ( Nueva America)</t>
  </si>
  <si>
    <t>Caja de Galletas Rellenita</t>
  </si>
  <si>
    <t>Desayuno de Matt, Rodrigo y Edit</t>
  </si>
  <si>
    <t>Soda personal Coca Cola</t>
  </si>
  <si>
    <t>Paquete  de 6 und/ de Agua para Equipo Plastiforte y p/ Maria Edilda</t>
  </si>
  <si>
    <t>Soda Popular p/ Maria Edilda</t>
  </si>
  <si>
    <t>Desayuno p/ Maria Edilda</t>
  </si>
  <si>
    <t>Almuerzo p/ maria Edilda</t>
  </si>
  <si>
    <t>Soda popular</t>
  </si>
  <si>
    <t>Cena p/ Maria Edilda</t>
  </si>
  <si>
    <t>Soda Popular</t>
  </si>
  <si>
    <t>Pago Recojo de Encomienda</t>
  </si>
  <si>
    <t>Almuerzo p/ Maria Edilda</t>
  </si>
  <si>
    <t>Coca Cola p/ Maria Edilda</t>
  </si>
  <si>
    <t>Almuerzo p/ Matt, Bismark y Maria Edilda</t>
  </si>
  <si>
    <t>Coca Cola de 2 lt p/ Matt, Bismark, y Maria Edilda</t>
  </si>
  <si>
    <t>Cartulina Varios Colores</t>
  </si>
  <si>
    <t>Cinta de Embalaje</t>
  </si>
  <si>
    <t>Stilson #18</t>
  </si>
  <si>
    <t>Stilson #10</t>
  </si>
  <si>
    <t>Cierra Mecanica</t>
  </si>
  <si>
    <t>Hoja de Cierra</t>
  </si>
  <si>
    <t>Impresión de 5 Poleras</t>
  </si>
  <si>
    <t>Pliego de Papel Crepe</t>
  </si>
  <si>
    <t>Pliego de Papel Satinado</t>
  </si>
  <si>
    <t>Isocola</t>
  </si>
  <si>
    <t>Cinta de Embalage</t>
  </si>
  <si>
    <t>Goma Eva Dorada</t>
  </si>
  <si>
    <t>Goma Eva Sencilla</t>
  </si>
  <si>
    <t>Caja de Marcadores Faber Castel</t>
  </si>
  <si>
    <t>Pliego de Papel Bon</t>
  </si>
  <si>
    <t>Enmarcación de Cuadro</t>
  </si>
  <si>
    <t>Acompañamiento con Trabajo de la Com. (Dias)</t>
  </si>
  <si>
    <t>Capacitación en campo (2"personas) glb</t>
  </si>
  <si>
    <t>Movilización de Personal.  glb</t>
  </si>
  <si>
    <t>Supertubo HDPE de 63mm eq=2 (Rollo de 100m) metros</t>
  </si>
  <si>
    <t>Supertubo HDPE  de 50mm eq=1 1/2" (Rollo de 100m) metros</t>
  </si>
  <si>
    <t>Supertubo HDPE DE 32mm eq= 1" (Rollos de 100m)metros</t>
  </si>
  <si>
    <t>Adaptador macho Superjunta de 32mm x1(piezas)</t>
  </si>
  <si>
    <t>Tapon hembra PVC 1" Rosca (Tigre)(Piezas)</t>
  </si>
  <si>
    <t>Adaptador macho Superjunta de 32mm x 2 (piezas)</t>
  </si>
  <si>
    <t>Acople Superjunta de 63mm (piezas</t>
  </si>
  <si>
    <t>Acople Superjunta de 50mm(piezas)</t>
  </si>
  <si>
    <t>Acople  Superjunta de32mm(piezas)</t>
  </si>
  <si>
    <t>Acople de  reducción Superjunta de 63mm x 50mm (piezas)</t>
  </si>
  <si>
    <t>Tee  reducción Superjunta de 50mm x 32mm(piezas)</t>
  </si>
  <si>
    <t>Tee reducción Superjunta de 63mm x32mm(piezas)</t>
  </si>
  <si>
    <t>Acople de reducción  Superjunta de 50mm x 32mm(piezas)</t>
  </si>
  <si>
    <t>Tee Superjunta de 32mm (piezas)</t>
  </si>
  <si>
    <t>Manometro (pieza)</t>
  </si>
  <si>
    <t>Accesorios de instalación Torre Hidroneumatica Clasica Pate (piezas)</t>
  </si>
  <si>
    <t>Transporte de Material glb</t>
  </si>
  <si>
    <t>Supertubo HPDE de 63mm eq=2"(rollo de 100m) metro</t>
  </si>
  <si>
    <t>Supertubo HPDE de 50mm eq= 1 1/2" (Rollo de 100m) metros</t>
  </si>
  <si>
    <t>Supertubo HPDE de 32mm Eq= 1" (Rollo de  100m) metros</t>
  </si>
  <si>
    <t>Provisión  valvula Italiana 1/2 vuelta de 2" (piezas)</t>
  </si>
  <si>
    <t>Previsión valvula Italiana 1/2vuelta de  1 1/2" (piezas)</t>
  </si>
  <si>
    <t>Adaptador macho Superjunta de 32mm x1 (pieza)</t>
  </si>
  <si>
    <t>Tapon hembra PVC 1" Rosca (tigre) (pieza)</t>
  </si>
  <si>
    <t>Adaptador macho Superjunta de 63mm x 2 (pieza)</t>
  </si>
  <si>
    <t>Acople Superjunta de 63mm (pieza)</t>
  </si>
  <si>
    <t>Acople  Superjunta de 50mm (pieza)</t>
  </si>
  <si>
    <t>Acople Superjunta de 32mm (pieza)</t>
  </si>
  <si>
    <t>Acople de reducción  Superjunta de 63mm x 50mm (pieza)</t>
  </si>
  <si>
    <t>Tee reducción  Superjunta de 50mm x 32mm (pieza)</t>
  </si>
  <si>
    <t>Tee reducción Superjunta de 50mm x 32mm (pieza)</t>
  </si>
  <si>
    <t>Acople de reducción Superjunta de 50mm x 32mm (pieza)</t>
  </si>
  <si>
    <t>Tee Superjunta de 32mm (pieza)</t>
  </si>
  <si>
    <t>Teflón  de 1/2" (piezas)</t>
  </si>
  <si>
    <t>Previsión de torre Hidroneumatica Clasica Papente 5052 (piezas)</t>
  </si>
  <si>
    <t>Taxi de Etta Projects a Cajero Automatico</t>
  </si>
  <si>
    <t>Taxi del Banco a Etta Projects</t>
  </si>
  <si>
    <t>Pasaje en Moto  para Retirar Dinero del Banco</t>
  </si>
  <si>
    <t>Taxi para ir a Hacer Compra al Mercado</t>
  </si>
  <si>
    <t>Taxi para ir del mercado a Oficina</t>
  </si>
  <si>
    <t>Pago de peaje  3 bs viaje a Nueva America</t>
  </si>
  <si>
    <t>Taxi desde Comunidad Nueva America hasta la Comunidad la Enconada</t>
  </si>
  <si>
    <t>1959</t>
  </si>
  <si>
    <t>23303b</t>
  </si>
  <si>
    <t>Impresión de materiales de administracion para CAPyS</t>
  </si>
  <si>
    <t>Instalacion de Bomba Sumergible y tablero automatico,mantenimiento de poz, prueba de bombeo</t>
  </si>
  <si>
    <t>Bomba Sumergible Pedrollo  1 HP</t>
  </si>
  <si>
    <t>7541</t>
  </si>
  <si>
    <t>Transporte de Materiales y mantenimiento de vehiculo -Bomba sumergible</t>
  </si>
  <si>
    <t>7541b</t>
  </si>
  <si>
    <t>Mantenimiento de Vehiculo</t>
  </si>
  <si>
    <t>Impresión de materiales de Administracion de CAPyS (tonner)</t>
  </si>
  <si>
    <t>27603</t>
  </si>
  <si>
    <t>Impresión de 8 banner para taller de Administracion</t>
  </si>
  <si>
    <t>1822</t>
  </si>
  <si>
    <t>6747</t>
  </si>
  <si>
    <t>18510</t>
  </si>
  <si>
    <t>283813</t>
  </si>
  <si>
    <t>28384</t>
  </si>
  <si>
    <t>1506710</t>
  </si>
  <si>
    <t>156485</t>
  </si>
  <si>
    <t>82044</t>
  </si>
  <si>
    <t>26624</t>
  </si>
  <si>
    <t>146</t>
  </si>
  <si>
    <t>Cambio de chicotillos de vidrios</t>
  </si>
  <si>
    <t>Servicio electrico  para mantenimiento de jeep</t>
  </si>
  <si>
    <t>Aceite</t>
  </si>
  <si>
    <t>Gasolina para visita de lectura de medidores</t>
  </si>
  <si>
    <t>Almuerzo para Don Enrique y Ma. Edilda</t>
  </si>
  <si>
    <t>Coca Cola</t>
  </si>
  <si>
    <t>Lavado Completo</t>
  </si>
  <si>
    <t>Saldo al 31/10/2013</t>
  </si>
  <si>
    <t>*** INFORME ECONOMICO MES DE NOVIEMBRE***</t>
  </si>
  <si>
    <t>23858702</t>
  </si>
  <si>
    <t>26631</t>
  </si>
  <si>
    <t>26632</t>
  </si>
  <si>
    <t>44369</t>
  </si>
  <si>
    <t>325016</t>
  </si>
  <si>
    <t>325021</t>
  </si>
  <si>
    <t>1552464</t>
  </si>
  <si>
    <t>186597</t>
  </si>
  <si>
    <t>186605</t>
  </si>
  <si>
    <t>Coca Cola de 2lt Refrigerio  para Don Enrique y Maria Edilda</t>
  </si>
  <si>
    <t>Alimentación Para Don Enrique, Maria Edilda</t>
  </si>
  <si>
    <t>Pago de Transporte del Sr Eusevio Perez de Nueva America + Alojamiento</t>
  </si>
  <si>
    <t>*** INFORME ECONOMICO MES DE DICIEMBRE***</t>
  </si>
  <si>
    <t>Saldo al 31/11/2013</t>
  </si>
  <si>
    <t>Estipendio Dir. De Proyecto- Ing. Dilma Rodriguez</t>
  </si>
  <si>
    <t>Estipendio de Dir de Proyectos- Ing. Dilma Rodriguez</t>
  </si>
  <si>
    <t>Estipendio de Dir de Proyecto- Ing. Dilma Rodriguez</t>
  </si>
  <si>
    <t>Estipendio Facilitadora- Maria Edilida Tipa Roca</t>
  </si>
  <si>
    <t>Estipendio Facilitadora - Lic. Ma. Edilda Tiipa Roca</t>
  </si>
  <si>
    <t>Estipendio Dir de Proyecto- Ing. Dilma Rodriguez</t>
  </si>
  <si>
    <t>Estipendio Facilitadora- Maria Edilda Tipa Roca</t>
  </si>
  <si>
    <t xml:space="preserve">Estipendio - Dir. De Proyectos- Dilma Rodriguez </t>
  </si>
  <si>
    <t>Retroactivos Maria Edilda Tipa Abr y Mayo- NEW BOLIVIAN LAW</t>
  </si>
  <si>
    <t>Estipendio Dir. De Proyectos - Dilma Rodriguez</t>
  </si>
  <si>
    <t>Retroactivos Enero-Mayo Dilma Rodriguez- NEW BOLVIAN LAW</t>
  </si>
  <si>
    <t>Estipendio Facilitadora- Lic. Maria Edilda Tipa Roca</t>
  </si>
  <si>
    <t>Estipendio Dir. De Proyectos- Ing. Dilma Rodriguez</t>
  </si>
  <si>
    <t>Monthly Taxes for Dilma Rodriguez</t>
  </si>
  <si>
    <t>refresco para el equipo</t>
  </si>
  <si>
    <t>Almuerzo - 3 personas del personal</t>
  </si>
  <si>
    <t xml:space="preserve">Almuerzo para trabajo en campo- ma, dilma, jesse  </t>
  </si>
  <si>
    <t>*Please note, in October all funding from the the grant was spent.  Etta Projects assumed all remaining costs from Novement to January.</t>
  </si>
  <si>
    <t>*Please note EP paid all stipends in Oct.</t>
  </si>
  <si>
    <t>*please note, Etta Projects paid all stipends in Nov.</t>
  </si>
  <si>
    <t>Please note, Etta Projects paid all stipends in December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</si>
</sst>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#,##0;&quot;BS.&quot;\-#,##0"/>
    <numFmt numFmtId="165" formatCode="&quot;BS.&quot;#,##0;[Red]&quot;BS.&quot;\-#,##0"/>
    <numFmt numFmtId="166" formatCode="&quot;BS.&quot;#,##0.00;&quot;BS.&quot;\-#,##0.00"/>
    <numFmt numFmtId="167" formatCode="&quot;BS.&quot;#,##0.00;[Red]&quot;BS.&quot;\-#,##0.00"/>
    <numFmt numFmtId="168" formatCode="_ &quot;BS.&quot;* #,##0_ ;_ &quot;BS.&quot;* \-#,##0_ ;_ &quot;BS.&quot;* &quot;-&quot;_ ;_ @_ "/>
    <numFmt numFmtId="169" formatCode="_ * #,##0_ ;_ * \-#,##0_ ;_ * &quot;-&quot;_ ;_ @_ "/>
    <numFmt numFmtId="170" formatCode="_ &quot;BS.&quot;* #,##0.00_ ;_ &quot;BS.&quot;* \-#,##0.00_ ;_ &quot;BS.&quot;* &quot;-&quot;??_ ;_ @_ "/>
    <numFmt numFmtId="171" formatCode="_ * #,##0.00_ ;_ * \-#,##0.00_ ;_ * &quot;-&quot;??_ ;_ @_ "/>
    <numFmt numFmtId="172" formatCode="mm/dd/yyyy"/>
    <numFmt numFmtId="173" formatCode="#,##0.00###;\-#,##0.00###"/>
    <numFmt numFmtId="174" formatCode="0.000"/>
    <numFmt numFmtId="175" formatCode="0.0"/>
    <numFmt numFmtId="176" formatCode="_(* #,##0.0_);_(* \(#,##0.0\);_(* &quot;-&quot;??_);_(@_)"/>
    <numFmt numFmtId="177" formatCode="_([$$-409]* #,##0.00_);_([$$-409]* \(#,##0.00\);_([$$-409]* &quot;-&quot;??_);_(@_)"/>
    <numFmt numFmtId="178" formatCode="[$-409]dddd\,\ mmmm\ dd\,\ yyyy"/>
    <numFmt numFmtId="179" formatCode="[$-409]h:mm:ss\ AM/PM"/>
    <numFmt numFmtId="180" formatCode="&quot;$&quot;#,##0.00"/>
    <numFmt numFmtId="181" formatCode="#,##0.0000"/>
    <numFmt numFmtId="182" formatCode="#,##0.0"/>
    <numFmt numFmtId="183" formatCode="#,##0.000000000000"/>
    <numFmt numFmtId="184" formatCode="_(* #,##0_);_(* \(#,##0\);_(* &quot;-&quot;??_);_(@_)"/>
    <numFmt numFmtId="185" formatCode="#,##0.000"/>
    <numFmt numFmtId="186" formatCode="#,##0.00_ ;\-#,##0.00\ "/>
    <numFmt numFmtId="187" formatCode="#,##0.00;\-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i/>
      <sz val="8"/>
      <color indexed="8"/>
      <name val="Calibri"/>
      <family val="2"/>
    </font>
    <font>
      <sz val="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8"/>
      <color theme="1"/>
      <name val="Calibri"/>
      <family val="2"/>
    </font>
    <font>
      <sz val="6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49" fontId="42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43" fontId="43" fillId="0" borderId="0" xfId="42" applyFont="1" applyAlignment="1">
      <alignment/>
    </xf>
    <xf numFmtId="49" fontId="42" fillId="0" borderId="10" xfId="0" applyNumberFormat="1" applyFont="1" applyBorder="1" applyAlignment="1">
      <alignment horizontal="center"/>
    </xf>
    <xf numFmtId="39" fontId="42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NumberFormat="1" applyFont="1" applyAlignment="1">
      <alignment horizontal="center"/>
    </xf>
    <xf numFmtId="43" fontId="43" fillId="0" borderId="11" xfId="42" applyFont="1" applyBorder="1" applyAlignment="1">
      <alignment/>
    </xf>
    <xf numFmtId="43" fontId="43" fillId="0" borderId="12" xfId="42" applyFont="1" applyBorder="1" applyAlignment="1">
      <alignment/>
    </xf>
    <xf numFmtId="49" fontId="43" fillId="0" borderId="11" xfId="42" applyNumberFormat="1" applyFont="1" applyBorder="1" applyAlignment="1">
      <alignment horizontal="right"/>
    </xf>
    <xf numFmtId="43" fontId="4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right"/>
    </xf>
    <xf numFmtId="0" fontId="40" fillId="0" borderId="13" xfId="0" applyFont="1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Border="1" applyAlignment="1">
      <alignment/>
    </xf>
    <xf numFmtId="43" fontId="43" fillId="0" borderId="0" xfId="42" applyFont="1" applyBorder="1" applyAlignment="1">
      <alignment horizontal="right"/>
    </xf>
    <xf numFmtId="43" fontId="43" fillId="0" borderId="0" xfId="0" applyNumberFormat="1" applyFont="1" applyBorder="1" applyAlignment="1">
      <alignment/>
    </xf>
    <xf numFmtId="43" fontId="45" fillId="0" borderId="0" xfId="42" applyFont="1" applyAlignment="1">
      <alignment horizontal="right"/>
    </xf>
    <xf numFmtId="0" fontId="40" fillId="12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4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39" fontId="47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2" fillId="0" borderId="0" xfId="0" applyNumberFormat="1" applyFont="1" applyAlignment="1">
      <alignment horizontal="center"/>
    </xf>
    <xf numFmtId="0" fontId="47" fillId="0" borderId="10" xfId="0" applyFont="1" applyBorder="1" applyAlignment="1">
      <alignment/>
    </xf>
    <xf numFmtId="43" fontId="47" fillId="0" borderId="10" xfId="42" applyFont="1" applyBorder="1" applyAlignment="1">
      <alignment/>
    </xf>
    <xf numFmtId="43" fontId="49" fillId="0" borderId="14" xfId="42" applyFont="1" applyBorder="1" applyAlignment="1">
      <alignment/>
    </xf>
    <xf numFmtId="43" fontId="49" fillId="0" borderId="10" xfId="42" applyFont="1" applyBorder="1" applyAlignment="1">
      <alignment/>
    </xf>
    <xf numFmtId="0" fontId="0" fillId="0" borderId="0" xfId="0" applyAlignment="1">
      <alignment/>
    </xf>
    <xf numFmtId="43" fontId="45" fillId="0" borderId="0" xfId="42" applyFont="1" applyAlignment="1">
      <alignment/>
    </xf>
    <xf numFmtId="49" fontId="45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39" fontId="45" fillId="0" borderId="0" xfId="0" applyNumberFormat="1" applyFont="1" applyAlignment="1">
      <alignment/>
    </xf>
    <xf numFmtId="39" fontId="45" fillId="0" borderId="1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43" fontId="43" fillId="0" borderId="0" xfId="42" applyFont="1" applyAlignment="1">
      <alignment horizontal="right"/>
    </xf>
    <xf numFmtId="39" fontId="45" fillId="0" borderId="0" xfId="0" applyNumberFormat="1" applyFont="1" applyBorder="1" applyAlignment="1">
      <alignment/>
    </xf>
    <xf numFmtId="43" fontId="43" fillId="0" borderId="11" xfId="42" applyFont="1" applyBorder="1" applyAlignment="1">
      <alignment horizontal="right"/>
    </xf>
    <xf numFmtId="43" fontId="50" fillId="0" borderId="0" xfId="0" applyNumberFormat="1" applyFont="1" applyAlignment="1">
      <alignment/>
    </xf>
    <xf numFmtId="43" fontId="47" fillId="7" borderId="10" xfId="42" applyFont="1" applyFill="1" applyBorder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43" fontId="47" fillId="7" borderId="15" xfId="42" applyFont="1" applyFill="1" applyBorder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187" fontId="45" fillId="0" borderId="0" xfId="0" applyNumberFormat="1" applyFont="1" applyAlignment="1">
      <alignment/>
    </xf>
    <xf numFmtId="187" fontId="45" fillId="0" borderId="0" xfId="0" applyNumberFormat="1" applyFont="1" applyBorder="1" applyAlignment="1">
      <alignment/>
    </xf>
    <xf numFmtId="187" fontId="45" fillId="0" borderId="11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43" fontId="43" fillId="0" borderId="11" xfId="0" applyNumberFormat="1" applyFont="1" applyBorder="1" applyAlignment="1">
      <alignment/>
    </xf>
    <xf numFmtId="0" fontId="51" fillId="0" borderId="0" xfId="0" applyFont="1" applyAlignment="1">
      <alignment/>
    </xf>
    <xf numFmtId="0" fontId="43" fillId="0" borderId="0" xfId="0" applyNumberFormat="1" applyFont="1" applyFill="1" applyBorder="1" applyAlignment="1">
      <alignment horizontal="left"/>
    </xf>
    <xf numFmtId="0" fontId="43" fillId="0" borderId="15" xfId="0" applyNumberFormat="1" applyFont="1" applyBorder="1" applyAlignment="1">
      <alignment horizontal="left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72" fontId="42" fillId="0" borderId="10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42" fillId="0" borderId="21" xfId="0" applyNumberFormat="1" applyFont="1" applyBorder="1" applyAlignment="1">
      <alignment horizontal="center"/>
    </xf>
    <xf numFmtId="49" fontId="42" fillId="0" borderId="22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 vertical="center"/>
    </xf>
    <xf numFmtId="0" fontId="40" fillId="12" borderId="23" xfId="0" applyFont="1" applyFill="1" applyBorder="1" applyAlignment="1">
      <alignment horizontal="center" wrapText="1"/>
    </xf>
    <xf numFmtId="0" fontId="40" fillId="12" borderId="13" xfId="0" applyFont="1" applyFill="1" applyBorder="1" applyAlignment="1">
      <alignment horizontal="center" wrapText="1"/>
    </xf>
    <xf numFmtId="0" fontId="40" fillId="1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pane xSplit="1" ySplit="3" topLeftCell="B9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10" sqref="H110"/>
    </sheetView>
  </sheetViews>
  <sheetFormatPr defaultColWidth="11.421875" defaultRowHeight="15"/>
  <cols>
    <col min="1" max="1" width="8.7109375" style="15" bestFit="1" customWidth="1"/>
    <col min="2" max="2" width="7.8515625" style="15" customWidth="1"/>
    <col min="3" max="3" width="39.28125" style="15" customWidth="1"/>
    <col min="4" max="4" width="11.28125" style="15" customWidth="1"/>
    <col min="5" max="5" width="9.8515625" style="15" customWidth="1"/>
    <col min="6" max="7" width="10.28125" style="15" customWidth="1"/>
    <col min="8" max="8" width="11.421875" style="40" customWidth="1"/>
    <col min="9" max="9" width="11.57421875" style="40" bestFit="1" customWidth="1"/>
    <col min="10" max="16384" width="11.421875" style="40" customWidth="1"/>
  </cols>
  <sheetData>
    <row r="1" spans="1:9" ht="18.75">
      <c r="A1" s="94" t="s">
        <v>51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596</v>
      </c>
      <c r="B2" s="95"/>
      <c r="C2" s="95"/>
      <c r="D2" s="95"/>
      <c r="E2" s="95"/>
      <c r="F2" s="95"/>
      <c r="G2" s="95"/>
      <c r="H2" s="95"/>
      <c r="I2" s="95"/>
    </row>
    <row r="3" spans="1:10" s="16" customFormat="1" ht="15">
      <c r="A3" s="17" t="s">
        <v>50</v>
      </c>
      <c r="B3" s="17"/>
      <c r="C3" s="17"/>
      <c r="D3" s="18"/>
      <c r="E3" s="17"/>
      <c r="F3" s="18"/>
      <c r="G3" s="17"/>
      <c r="H3" s="19"/>
      <c r="I3" s="19"/>
      <c r="J3" s="19"/>
    </row>
    <row r="4" spans="1:9" ht="15">
      <c r="A4" s="40"/>
      <c r="B4" s="40"/>
      <c r="C4" s="40"/>
      <c r="D4" s="40"/>
      <c r="E4" s="40"/>
      <c r="F4" s="40"/>
      <c r="G4" s="40"/>
      <c r="H4" s="23" t="s">
        <v>8</v>
      </c>
      <c r="I4" s="24">
        <v>6.85</v>
      </c>
    </row>
    <row r="5" spans="1:7" ht="15">
      <c r="A5" s="40"/>
      <c r="B5" s="40"/>
      <c r="C5" s="40"/>
      <c r="D5" s="40"/>
      <c r="E5" s="40"/>
      <c r="F5" s="40"/>
      <c r="G5" s="40"/>
    </row>
    <row r="6" spans="1:9" ht="15">
      <c r="A6" s="96" t="s">
        <v>0</v>
      </c>
      <c r="B6" s="105" t="s">
        <v>9</v>
      </c>
      <c r="C6" s="89" t="s">
        <v>31</v>
      </c>
      <c r="D6" s="102" t="s">
        <v>6</v>
      </c>
      <c r="E6" s="102"/>
      <c r="F6" s="102"/>
      <c r="G6" s="102" t="s">
        <v>7</v>
      </c>
      <c r="H6" s="102"/>
      <c r="I6" s="102"/>
    </row>
    <row r="7" spans="1:9" ht="15">
      <c r="A7" s="96"/>
      <c r="B7" s="105"/>
      <c r="C7" s="7" t="s">
        <v>1</v>
      </c>
      <c r="D7" s="7" t="s">
        <v>2</v>
      </c>
      <c r="E7" s="8" t="s">
        <v>3</v>
      </c>
      <c r="F7" s="9" t="s">
        <v>4</v>
      </c>
      <c r="G7" s="7" t="s">
        <v>2</v>
      </c>
      <c r="H7" s="7" t="s">
        <v>5</v>
      </c>
      <c r="I7" s="7" t="s">
        <v>4</v>
      </c>
    </row>
    <row r="8" spans="1:9" ht="15">
      <c r="A8" s="21"/>
      <c r="B8" s="20"/>
      <c r="C8" s="1" t="s">
        <v>597</v>
      </c>
      <c r="D8" s="27">
        <f>+NOVIEMBRE!F105</f>
        <v>20.839999999999833</v>
      </c>
      <c r="E8" s="25"/>
      <c r="F8" s="26">
        <f>D8-E8</f>
        <v>20.839999999999833</v>
      </c>
      <c r="G8" s="27">
        <f>F8*I4</f>
        <v>142.75399999999885</v>
      </c>
      <c r="H8" s="25"/>
      <c r="I8" s="26">
        <f>G8-H8</f>
        <v>142.75399999999885</v>
      </c>
    </row>
    <row r="9" spans="1:9" ht="15">
      <c r="A9" s="43">
        <v>41625</v>
      </c>
      <c r="B9" s="42" t="s">
        <v>584</v>
      </c>
      <c r="C9" s="42" t="s">
        <v>353</v>
      </c>
      <c r="D9" s="42"/>
      <c r="E9" s="81">
        <v>1.46</v>
      </c>
      <c r="F9" s="47">
        <f>F8+D9-E9</f>
        <v>19.379999999999832</v>
      </c>
      <c r="G9" s="44"/>
      <c r="H9" s="44">
        <f>E9*$I$4</f>
        <v>10.001</v>
      </c>
      <c r="I9" s="47">
        <f>I8+G9-H9</f>
        <v>132.75299999999885</v>
      </c>
    </row>
    <row r="10" spans="1:9" ht="15">
      <c r="A10" s="43">
        <v>41625</v>
      </c>
      <c r="B10" s="42" t="s">
        <v>585</v>
      </c>
      <c r="C10" s="42" t="s">
        <v>593</v>
      </c>
      <c r="D10" s="42"/>
      <c r="E10" s="81">
        <v>1.75</v>
      </c>
      <c r="F10" s="47">
        <f>F9+D10-E10</f>
        <v>17.629999999999832</v>
      </c>
      <c r="G10" s="44"/>
      <c r="H10" s="44">
        <f>E10*$I$4</f>
        <v>11.987499999999999</v>
      </c>
      <c r="I10" s="47">
        <f>I9+G10-H10</f>
        <v>120.76549999999885</v>
      </c>
    </row>
    <row r="11" spans="1:9" ht="15">
      <c r="A11" s="43">
        <v>41625</v>
      </c>
      <c r="B11" s="42" t="s">
        <v>586</v>
      </c>
      <c r="C11" s="42" t="s">
        <v>594</v>
      </c>
      <c r="D11" s="42"/>
      <c r="E11" s="82">
        <v>5.83</v>
      </c>
      <c r="F11" s="47">
        <f>F10+D11-E11</f>
        <v>11.799999999999832</v>
      </c>
      <c r="G11" s="44"/>
      <c r="H11" s="44">
        <f>E11*$I$4</f>
        <v>39.9355</v>
      </c>
      <c r="I11" s="47">
        <f>I10+G11-H11</f>
        <v>80.82999999999885</v>
      </c>
    </row>
    <row r="12" spans="1:9" ht="15">
      <c r="A12" s="43"/>
      <c r="B12" s="42"/>
      <c r="C12" s="42"/>
      <c r="D12" s="42"/>
      <c r="E12" s="81"/>
      <c r="F12" s="47">
        <f>F11+D12-E12</f>
        <v>11.799999999999832</v>
      </c>
      <c r="G12" s="44"/>
      <c r="H12" s="44">
        <f>E12*$I$4</f>
        <v>0</v>
      </c>
      <c r="I12" s="47">
        <f>I11+G12-H12</f>
        <v>80.82999999999885</v>
      </c>
    </row>
    <row r="13" spans="1:9" ht="15.75" thickBot="1">
      <c r="A13" s="43"/>
      <c r="B13" s="42"/>
      <c r="C13" s="42"/>
      <c r="D13" s="42"/>
      <c r="E13" s="45"/>
      <c r="F13" s="49"/>
      <c r="G13" s="45"/>
      <c r="H13" s="45"/>
      <c r="I13" s="49"/>
    </row>
    <row r="14" spans="1:9" ht="15">
      <c r="A14" s="43"/>
      <c r="B14" s="22"/>
      <c r="C14" s="42"/>
      <c r="D14" s="42"/>
      <c r="E14" s="44">
        <f>SUM(E9:E13)</f>
        <v>9.04</v>
      </c>
      <c r="F14" s="31">
        <f>D8-E14</f>
        <v>11.799999999999834</v>
      </c>
      <c r="G14" s="44"/>
      <c r="H14" s="44">
        <f>SUM(H9:H13)</f>
        <v>61.92399999999999</v>
      </c>
      <c r="I14" s="31">
        <f>G8-H14</f>
        <v>80.82999999999886</v>
      </c>
    </row>
    <row r="15" spans="1:8" ht="7.5" customHeight="1">
      <c r="A15" s="43"/>
      <c r="B15" s="22"/>
      <c r="C15" s="42"/>
      <c r="D15" s="42"/>
      <c r="E15" s="44"/>
      <c r="F15" s="40"/>
      <c r="G15" s="44"/>
      <c r="H15" s="44"/>
    </row>
    <row r="16" spans="1:8" ht="15" hidden="1">
      <c r="A16" s="43"/>
      <c r="B16" s="22"/>
      <c r="C16" s="42"/>
      <c r="D16" s="42"/>
      <c r="E16" s="44"/>
      <c r="F16" s="40"/>
      <c r="G16" s="44"/>
      <c r="H16" s="44"/>
    </row>
    <row r="17" spans="1:8" ht="36" customHeight="1" hidden="1">
      <c r="A17" s="43"/>
      <c r="B17" s="22"/>
      <c r="C17" s="42"/>
      <c r="D17" s="42"/>
      <c r="E17" s="44"/>
      <c r="F17" s="40"/>
      <c r="G17" s="44"/>
      <c r="H17" s="44"/>
    </row>
    <row r="18" spans="1:8" ht="15" hidden="1">
      <c r="A18" s="43"/>
      <c r="B18" s="22"/>
      <c r="C18" s="42"/>
      <c r="D18" s="42"/>
      <c r="E18" s="44"/>
      <c r="F18" s="40"/>
      <c r="G18" s="44"/>
      <c r="H18" s="44"/>
    </row>
    <row r="19" spans="1:8" ht="15" hidden="1">
      <c r="A19" s="43"/>
      <c r="B19" s="22"/>
      <c r="C19" s="42"/>
      <c r="D19" s="42"/>
      <c r="E19" s="44"/>
      <c r="F19" s="40"/>
      <c r="G19" s="44"/>
      <c r="H19" s="44"/>
    </row>
    <row r="20" spans="1:8" ht="15" hidden="1">
      <c r="A20" s="43"/>
      <c r="B20" s="22"/>
      <c r="C20" s="42"/>
      <c r="D20" s="42"/>
      <c r="E20" s="44"/>
      <c r="F20" s="40"/>
      <c r="G20" s="44"/>
      <c r="H20" s="44"/>
    </row>
    <row r="21" spans="1:8" ht="15" hidden="1">
      <c r="A21" s="43"/>
      <c r="B21" s="22"/>
      <c r="C21" s="42"/>
      <c r="D21" s="42"/>
      <c r="E21" s="44"/>
      <c r="F21" s="40"/>
      <c r="G21" s="44"/>
      <c r="H21" s="44"/>
    </row>
    <row r="22" spans="1:9" ht="18.75">
      <c r="A22" s="94" t="str">
        <f>+A1</f>
        <v>PROYECTO "SISTEMA DE AGUA NUEVA AMERICA"</v>
      </c>
      <c r="B22" s="94"/>
      <c r="C22" s="94"/>
      <c r="D22" s="94"/>
      <c r="E22" s="94"/>
      <c r="F22" s="94"/>
      <c r="G22" s="94"/>
      <c r="H22" s="94"/>
      <c r="I22" s="94"/>
    </row>
    <row r="23" spans="1:9" ht="15.75">
      <c r="A23" s="95" t="str">
        <f>+A2</f>
        <v>*** INFORME ECONOMICO MES DE DICIEMBRE***</v>
      </c>
      <c r="B23" s="95"/>
      <c r="C23" s="95"/>
      <c r="D23" s="95"/>
      <c r="E23" s="95"/>
      <c r="F23" s="95"/>
      <c r="G23" s="34"/>
      <c r="H23" s="34"/>
      <c r="I23" s="34"/>
    </row>
    <row r="24" spans="1:9" ht="15">
      <c r="A24" s="17"/>
      <c r="B24" s="17"/>
      <c r="C24" s="17"/>
      <c r="D24" s="18"/>
      <c r="E24" s="17"/>
      <c r="F24" s="18"/>
      <c r="G24" s="17"/>
      <c r="H24" s="19"/>
      <c r="I24" s="19"/>
    </row>
    <row r="25" spans="1:9" ht="15">
      <c r="A25" s="40"/>
      <c r="B25" s="40"/>
      <c r="C25" s="40"/>
      <c r="D25" s="40"/>
      <c r="E25" s="40"/>
      <c r="F25" s="40"/>
      <c r="G25" s="40"/>
      <c r="H25" s="23" t="s">
        <v>8</v>
      </c>
      <c r="I25" s="24">
        <f>+I4</f>
        <v>6.85</v>
      </c>
    </row>
    <row r="26" spans="1:7" ht="15">
      <c r="A26" s="40"/>
      <c r="B26" s="40"/>
      <c r="C26" s="40"/>
      <c r="D26" s="40"/>
      <c r="E26" s="40"/>
      <c r="F26" s="40"/>
      <c r="G26" s="40"/>
    </row>
    <row r="27" spans="1:9" ht="15">
      <c r="A27" s="96" t="s">
        <v>0</v>
      </c>
      <c r="B27" s="105" t="s">
        <v>9</v>
      </c>
      <c r="C27" s="89" t="s">
        <v>32</v>
      </c>
      <c r="D27" s="102" t="s">
        <v>6</v>
      </c>
      <c r="E27" s="102"/>
      <c r="F27" s="102"/>
      <c r="G27" s="102" t="s">
        <v>7</v>
      </c>
      <c r="H27" s="102"/>
      <c r="I27" s="102"/>
    </row>
    <row r="28" spans="1:9" ht="15">
      <c r="A28" s="96"/>
      <c r="B28" s="105"/>
      <c r="C28" s="7" t="s">
        <v>1</v>
      </c>
      <c r="D28" s="7" t="s">
        <v>2</v>
      </c>
      <c r="E28" s="8" t="s">
        <v>3</v>
      </c>
      <c r="F28" s="9" t="s">
        <v>4</v>
      </c>
      <c r="G28" s="7" t="s">
        <v>2</v>
      </c>
      <c r="H28" s="7" t="s">
        <v>5</v>
      </c>
      <c r="I28" s="7" t="s">
        <v>4</v>
      </c>
    </row>
    <row r="29" spans="1:9" ht="15">
      <c r="A29" s="43"/>
      <c r="B29" s="42"/>
      <c r="C29" s="35" t="str">
        <f>+C8</f>
        <v>Saldo al 31/11/2013</v>
      </c>
      <c r="D29" s="28">
        <f>+NOVIEMBRE!F106</f>
        <v>27.980000000000018</v>
      </c>
      <c r="E29" s="44"/>
      <c r="F29" s="26">
        <f>D29-E29</f>
        <v>27.980000000000018</v>
      </c>
      <c r="G29" s="27">
        <f>F29*I25</f>
        <v>191.66300000000012</v>
      </c>
      <c r="H29" s="25"/>
      <c r="I29" s="26">
        <f>G29-H29</f>
        <v>191.66300000000012</v>
      </c>
    </row>
    <row r="30" spans="1:9" ht="15" hidden="1">
      <c r="A30" s="43"/>
      <c r="B30" s="42"/>
      <c r="C30" s="42"/>
      <c r="D30" s="42"/>
      <c r="E30" s="44"/>
      <c r="F30" s="47" t="e">
        <f>#REF!+D30-E30</f>
        <v>#REF!</v>
      </c>
      <c r="G30" s="44"/>
      <c r="H30" s="44">
        <f>E30*$I$25</f>
        <v>0</v>
      </c>
      <c r="I30" s="47" t="e">
        <f>#REF!+G30-H30</f>
        <v>#REF!</v>
      </c>
    </row>
    <row r="31" spans="1:9" ht="15" hidden="1">
      <c r="A31" s="43"/>
      <c r="B31" s="42"/>
      <c r="C31" s="42"/>
      <c r="D31" s="42"/>
      <c r="E31" s="44"/>
      <c r="F31" s="47" t="e">
        <f>F30+D31-E31</f>
        <v>#REF!</v>
      </c>
      <c r="G31" s="44"/>
      <c r="H31" s="44">
        <f>E31*$I$25</f>
        <v>0</v>
      </c>
      <c r="I31" s="47" t="e">
        <f>I30+G31-H31</f>
        <v>#REF!</v>
      </c>
    </row>
    <row r="32" spans="1:9" ht="15.75" thickBot="1">
      <c r="A32" s="43"/>
      <c r="B32" s="42"/>
      <c r="C32" s="42"/>
      <c r="D32" s="42"/>
      <c r="E32" s="45"/>
      <c r="F32" s="49"/>
      <c r="G32" s="44"/>
      <c r="H32" s="45"/>
      <c r="I32" s="49"/>
    </row>
    <row r="33" spans="1:9" ht="15">
      <c r="A33" s="43"/>
      <c r="B33" s="42"/>
      <c r="C33" s="42" t="s">
        <v>618</v>
      </c>
      <c r="D33" s="42"/>
      <c r="E33" s="44">
        <f>SUM(E30:E32)</f>
        <v>0</v>
      </c>
      <c r="F33" s="31">
        <f>D29-E33</f>
        <v>27.980000000000018</v>
      </c>
      <c r="G33" s="44"/>
      <c r="H33" s="44">
        <f>SUM(H30:H32)</f>
        <v>0</v>
      </c>
      <c r="I33" s="31">
        <f>G29-H33</f>
        <v>191.66300000000012</v>
      </c>
    </row>
    <row r="34" spans="1:8" ht="15">
      <c r="A34" s="43"/>
      <c r="B34" s="42"/>
      <c r="C34" s="42"/>
      <c r="D34" s="42"/>
      <c r="E34" s="44"/>
      <c r="F34" s="40"/>
      <c r="G34" s="44"/>
      <c r="H34" s="44"/>
    </row>
    <row r="35" spans="1:9" ht="18.75">
      <c r="A35" s="94" t="str">
        <f>+A1</f>
        <v>PROYECTO "SISTEMA DE AGUA NUEVA AMERICA"</v>
      </c>
      <c r="B35" s="94"/>
      <c r="C35" s="94"/>
      <c r="D35" s="94"/>
      <c r="E35" s="94"/>
      <c r="F35" s="94"/>
      <c r="G35" s="94"/>
      <c r="H35" s="94"/>
      <c r="I35" s="94"/>
    </row>
    <row r="36" spans="1:9" ht="15.75">
      <c r="A36" s="95" t="str">
        <f>+A2</f>
        <v>*** INFORME ECONOMICO MES DE DICIEMBRE***</v>
      </c>
      <c r="B36" s="95"/>
      <c r="C36" s="95"/>
      <c r="D36" s="95"/>
      <c r="E36" s="95"/>
      <c r="F36" s="95"/>
      <c r="G36" s="95"/>
      <c r="H36" s="95"/>
      <c r="I36" s="95"/>
    </row>
    <row r="37" spans="1:9" ht="15">
      <c r="A37" s="17"/>
      <c r="B37" s="17"/>
      <c r="C37" s="17"/>
      <c r="D37" s="18"/>
      <c r="E37" s="17"/>
      <c r="F37" s="18"/>
      <c r="G37" s="17"/>
      <c r="H37" s="19"/>
      <c r="I37" s="19"/>
    </row>
    <row r="38" spans="1:9" ht="15">
      <c r="A38" s="40"/>
      <c r="B38" s="40"/>
      <c r="C38" s="40"/>
      <c r="D38" s="40"/>
      <c r="E38" s="40"/>
      <c r="F38" s="40"/>
      <c r="G38" s="40"/>
      <c r="H38" s="23" t="s">
        <v>8</v>
      </c>
      <c r="I38" s="24">
        <f>+I25</f>
        <v>6.85</v>
      </c>
    </row>
    <row r="39" spans="1:7" ht="15">
      <c r="A39" s="40"/>
      <c r="B39" s="40"/>
      <c r="C39" s="40"/>
      <c r="D39" s="40"/>
      <c r="E39" s="40"/>
      <c r="F39" s="40"/>
      <c r="G39" s="40"/>
    </row>
    <row r="40" spans="1:9" ht="15">
      <c r="A40" s="96" t="s">
        <v>0</v>
      </c>
      <c r="B40" s="105" t="s">
        <v>9</v>
      </c>
      <c r="C40" s="89" t="s">
        <v>33</v>
      </c>
      <c r="D40" s="99" t="s">
        <v>6</v>
      </c>
      <c r="E40" s="100"/>
      <c r="F40" s="101"/>
      <c r="G40" s="102" t="s">
        <v>7</v>
      </c>
      <c r="H40" s="102"/>
      <c r="I40" s="102"/>
    </row>
    <row r="41" spans="1:9" ht="15">
      <c r="A41" s="96"/>
      <c r="B41" s="105"/>
      <c r="C41" s="7" t="s">
        <v>1</v>
      </c>
      <c r="D41" s="7" t="s">
        <v>2</v>
      </c>
      <c r="E41" s="8" t="s">
        <v>3</v>
      </c>
      <c r="F41" s="9" t="s">
        <v>4</v>
      </c>
      <c r="G41" s="7" t="s">
        <v>2</v>
      </c>
      <c r="H41" s="7" t="s">
        <v>5</v>
      </c>
      <c r="I41" s="7" t="s">
        <v>4</v>
      </c>
    </row>
    <row r="42" spans="1:9" ht="15">
      <c r="A42" s="43"/>
      <c r="B42" s="42"/>
      <c r="C42" s="35" t="str">
        <f>+C29</f>
        <v>Saldo al 31/11/2013</v>
      </c>
      <c r="D42" s="41">
        <f>+OCTUBRE!F198</f>
        <v>35.6276676384839</v>
      </c>
      <c r="E42" s="44"/>
      <c r="F42" s="26">
        <f>D42-E42</f>
        <v>35.6276676384839</v>
      </c>
      <c r="G42" s="27">
        <f>F42*I38</f>
        <v>244.0495233236147</v>
      </c>
      <c r="H42" s="25"/>
      <c r="I42" s="26">
        <f>G42-H42</f>
        <v>244.0495233236147</v>
      </c>
    </row>
    <row r="43" spans="1:9" ht="15">
      <c r="A43" s="43">
        <v>41619</v>
      </c>
      <c r="B43" s="42" t="s">
        <v>587</v>
      </c>
      <c r="C43" s="42" t="s">
        <v>595</v>
      </c>
      <c r="D43" s="42"/>
      <c r="E43" s="81">
        <v>14.58</v>
      </c>
      <c r="F43" s="26">
        <f aca="true" t="shared" si="0" ref="F43:F48">F42-E43</f>
        <v>21.0476676384839</v>
      </c>
      <c r="G43" s="27"/>
      <c r="H43" s="25">
        <f aca="true" t="shared" si="1" ref="H43:H48">E43*$I$38</f>
        <v>99.87299999999999</v>
      </c>
      <c r="I43" s="26"/>
    </row>
    <row r="44" spans="1:9" ht="15">
      <c r="A44" s="43">
        <v>41625</v>
      </c>
      <c r="B44" s="42" t="s">
        <v>588</v>
      </c>
      <c r="C44" s="42" t="s">
        <v>209</v>
      </c>
      <c r="D44" s="42"/>
      <c r="E44" s="81">
        <v>2.53</v>
      </c>
      <c r="F44" s="26">
        <f t="shared" si="0"/>
        <v>18.5176676384839</v>
      </c>
      <c r="G44" s="27"/>
      <c r="H44" s="25">
        <f t="shared" si="1"/>
        <v>17.330499999999997</v>
      </c>
      <c r="I44" s="26"/>
    </row>
    <row r="45" spans="1:9" ht="15">
      <c r="A45" s="43">
        <v>41625</v>
      </c>
      <c r="B45" s="42" t="s">
        <v>589</v>
      </c>
      <c r="C45" s="42" t="s">
        <v>42</v>
      </c>
      <c r="D45" s="42"/>
      <c r="E45" s="81">
        <v>10.2</v>
      </c>
      <c r="F45" s="26">
        <f t="shared" si="0"/>
        <v>8.3176676384839</v>
      </c>
      <c r="G45" s="27"/>
      <c r="H45" s="25">
        <f t="shared" si="1"/>
        <v>69.86999999999999</v>
      </c>
      <c r="I45" s="26"/>
    </row>
    <row r="46" spans="1:9" ht="15">
      <c r="A46" s="43">
        <v>41625</v>
      </c>
      <c r="B46" s="42" t="s">
        <v>590</v>
      </c>
      <c r="C46" s="42" t="s">
        <v>211</v>
      </c>
      <c r="D46" s="42"/>
      <c r="E46" s="81">
        <v>0.44</v>
      </c>
      <c r="F46" s="26">
        <f t="shared" si="0"/>
        <v>7.8776676384839</v>
      </c>
      <c r="G46" s="27"/>
      <c r="H46" s="25">
        <f t="shared" si="1"/>
        <v>3.014</v>
      </c>
      <c r="I46" s="26"/>
    </row>
    <row r="47" spans="1:9" ht="15">
      <c r="A47" s="43">
        <v>41625</v>
      </c>
      <c r="B47" s="42" t="s">
        <v>591</v>
      </c>
      <c r="C47" s="42" t="s">
        <v>209</v>
      </c>
      <c r="D47" s="42"/>
      <c r="E47" s="81">
        <v>2.95</v>
      </c>
      <c r="F47" s="26">
        <f t="shared" si="0"/>
        <v>4.9276676384839</v>
      </c>
      <c r="G47" s="27"/>
      <c r="H47" s="25">
        <f t="shared" si="1"/>
        <v>20.2075</v>
      </c>
      <c r="I47" s="26"/>
    </row>
    <row r="48" spans="1:9" ht="15">
      <c r="A48" s="43">
        <v>41625</v>
      </c>
      <c r="B48" s="42" t="s">
        <v>592</v>
      </c>
      <c r="C48" s="42" t="s">
        <v>42</v>
      </c>
      <c r="D48" s="42"/>
      <c r="E48" s="82">
        <v>14.58</v>
      </c>
      <c r="F48" s="26">
        <f t="shared" si="0"/>
        <v>-9.6523323615161</v>
      </c>
      <c r="G48" s="27"/>
      <c r="H48" s="25">
        <f t="shared" si="1"/>
        <v>99.87299999999999</v>
      </c>
      <c r="I48" s="26"/>
    </row>
    <row r="49" spans="1:9" ht="15.75" thickBot="1">
      <c r="A49" s="43"/>
      <c r="B49" s="42"/>
      <c r="C49" s="42"/>
      <c r="D49" s="42"/>
      <c r="E49" s="83"/>
      <c r="F49" s="49"/>
      <c r="G49" s="45"/>
      <c r="H49" s="45"/>
      <c r="I49" s="49"/>
    </row>
    <row r="50" spans="1:9" ht="15">
      <c r="A50" s="43"/>
      <c r="B50" s="42"/>
      <c r="C50" s="42"/>
      <c r="D50" s="42"/>
      <c r="E50" s="44">
        <f>SUM(E43:E49)</f>
        <v>45.28</v>
      </c>
      <c r="F50" s="31">
        <f>D42-E50</f>
        <v>-9.652332361516102</v>
      </c>
      <c r="G50" s="32"/>
      <c r="H50" s="33">
        <f>SUM(H43:H49)</f>
        <v>310.168</v>
      </c>
      <c r="I50" s="31">
        <f>G42-H50</f>
        <v>-66.11847667638531</v>
      </c>
    </row>
    <row r="51" spans="1:7" ht="15">
      <c r="A51" s="43"/>
      <c r="B51" s="42"/>
      <c r="C51" s="42"/>
      <c r="D51" s="42"/>
      <c r="E51" s="44"/>
      <c r="F51" s="40"/>
      <c r="G51" s="40"/>
    </row>
    <row r="52" spans="1:7" ht="15">
      <c r="A52" s="43"/>
      <c r="B52" s="42"/>
      <c r="C52" s="42"/>
      <c r="D52" s="42"/>
      <c r="E52" s="44"/>
      <c r="F52" s="40"/>
      <c r="G52" s="40"/>
    </row>
    <row r="53" spans="1:7" ht="15">
      <c r="A53" s="43"/>
      <c r="B53" s="42"/>
      <c r="C53" s="42"/>
      <c r="D53" s="42"/>
      <c r="E53" s="44"/>
      <c r="F53" s="40"/>
      <c r="G53" s="40"/>
    </row>
    <row r="54" spans="1:7" ht="15">
      <c r="A54" s="43"/>
      <c r="B54" s="42"/>
      <c r="C54" s="42"/>
      <c r="D54" s="42"/>
      <c r="E54" s="44"/>
      <c r="F54" s="40"/>
      <c r="G54" s="40"/>
    </row>
    <row r="55" spans="1:7" ht="15">
      <c r="A55" s="43"/>
      <c r="B55" s="42"/>
      <c r="C55" s="42"/>
      <c r="D55" s="42"/>
      <c r="E55" s="44"/>
      <c r="F55" s="40"/>
      <c r="G55" s="40"/>
    </row>
    <row r="56" spans="1:7" ht="15">
      <c r="A56" s="43"/>
      <c r="B56" s="42"/>
      <c r="C56" s="42"/>
      <c r="D56" s="42"/>
      <c r="E56" s="44"/>
      <c r="F56" s="40"/>
      <c r="G56" s="40"/>
    </row>
    <row r="57" spans="1:7" ht="15">
      <c r="A57" s="43"/>
      <c r="B57" s="42"/>
      <c r="C57" s="42"/>
      <c r="D57" s="42"/>
      <c r="E57" s="44"/>
      <c r="F57" s="40" t="s">
        <v>30</v>
      </c>
      <c r="G57" s="40"/>
    </row>
    <row r="58" spans="1:7" ht="15">
      <c r="A58" s="43"/>
      <c r="B58" s="42"/>
      <c r="C58" s="42"/>
      <c r="D58" s="42"/>
      <c r="E58" s="44"/>
      <c r="F58" s="40"/>
      <c r="G58" s="40"/>
    </row>
    <row r="59" spans="1:7" ht="15">
      <c r="A59" s="43"/>
      <c r="B59" s="42"/>
      <c r="C59" s="42"/>
      <c r="D59" s="42"/>
      <c r="E59" s="44"/>
      <c r="F59" s="40"/>
      <c r="G59" s="40"/>
    </row>
    <row r="60" spans="1:9" ht="18.75">
      <c r="A60" s="94" t="str">
        <f>+A1</f>
        <v>PROYECTO "SISTEMA DE AGUA NUEVA AMERICA"</v>
      </c>
      <c r="B60" s="94"/>
      <c r="C60" s="94"/>
      <c r="D60" s="94"/>
      <c r="E60" s="94"/>
      <c r="F60" s="94"/>
      <c r="G60" s="94"/>
      <c r="H60" s="94"/>
      <c r="I60" s="94"/>
    </row>
    <row r="61" spans="1:9" ht="15.75">
      <c r="A61" s="95" t="str">
        <f>+A2</f>
        <v>*** INFORME ECONOMICO MES DE DICIEMBRE***</v>
      </c>
      <c r="B61" s="95"/>
      <c r="C61" s="95"/>
      <c r="D61" s="95"/>
      <c r="E61" s="95"/>
      <c r="F61" s="95"/>
      <c r="G61" s="34"/>
      <c r="H61" s="34"/>
      <c r="I61" s="34"/>
    </row>
    <row r="62" spans="1:8" ht="15">
      <c r="A62" s="17"/>
      <c r="B62" s="17"/>
      <c r="C62" s="17"/>
      <c r="D62" s="18"/>
      <c r="E62" s="17"/>
      <c r="F62" s="40"/>
      <c r="G62" s="44"/>
      <c r="H62" s="44"/>
    </row>
    <row r="63" spans="1:9" ht="15">
      <c r="A63" s="40"/>
      <c r="B63" s="40"/>
      <c r="C63" s="40"/>
      <c r="D63" s="40"/>
      <c r="E63" s="40"/>
      <c r="F63" s="40"/>
      <c r="G63" s="40"/>
      <c r="H63" s="23" t="s">
        <v>8</v>
      </c>
      <c r="I63" s="24">
        <f>+I38</f>
        <v>6.85</v>
      </c>
    </row>
    <row r="64" spans="1:7" ht="15">
      <c r="A64" s="40"/>
      <c r="B64" s="40"/>
      <c r="C64" s="40"/>
      <c r="D64" s="40"/>
      <c r="E64" s="40"/>
      <c r="F64" s="40"/>
      <c r="G64" s="40"/>
    </row>
    <row r="65" spans="1:9" ht="15">
      <c r="A65" s="96" t="s">
        <v>0</v>
      </c>
      <c r="B65" s="105" t="s">
        <v>9</v>
      </c>
      <c r="C65" s="89" t="s">
        <v>34</v>
      </c>
      <c r="D65" s="99" t="s">
        <v>6</v>
      </c>
      <c r="E65" s="100"/>
      <c r="F65" s="101"/>
      <c r="G65" s="102" t="s">
        <v>7</v>
      </c>
      <c r="H65" s="102"/>
      <c r="I65" s="102"/>
    </row>
    <row r="66" spans="1:9" ht="15">
      <c r="A66" s="96"/>
      <c r="B66" s="105"/>
      <c r="C66" s="7" t="s">
        <v>1</v>
      </c>
      <c r="D66" s="7" t="s">
        <v>2</v>
      </c>
      <c r="E66" s="8" t="s">
        <v>3</v>
      </c>
      <c r="F66" s="9" t="s">
        <v>4</v>
      </c>
      <c r="G66" s="7" t="s">
        <v>2</v>
      </c>
      <c r="H66" s="7" t="s">
        <v>5</v>
      </c>
      <c r="I66" s="7" t="s">
        <v>4</v>
      </c>
    </row>
    <row r="67" spans="1:9" ht="15">
      <c r="A67" s="43"/>
      <c r="B67" s="42"/>
      <c r="C67" s="35" t="str">
        <f>+C42</f>
        <v>Saldo al 31/11/2013</v>
      </c>
      <c r="D67" s="41">
        <f>+OCTUBRE!F199</f>
        <v>0.003906705540430266</v>
      </c>
      <c r="E67" s="44"/>
      <c r="F67" s="26">
        <f>D67-E67</f>
        <v>0.003906705540430266</v>
      </c>
      <c r="G67" s="27">
        <f>F67*I63</f>
        <v>0.026760932951947324</v>
      </c>
      <c r="H67" s="25"/>
      <c r="I67" s="26">
        <f>G67-H67</f>
        <v>0.026760932951947324</v>
      </c>
    </row>
    <row r="68" spans="1:9" ht="15.75" thickBot="1">
      <c r="A68" s="43"/>
      <c r="B68" s="42"/>
      <c r="C68" s="42"/>
      <c r="D68" s="42"/>
      <c r="E68" s="83"/>
      <c r="F68" s="49">
        <f>F67+D68-E68</f>
        <v>0.003906705540430266</v>
      </c>
      <c r="G68" s="45"/>
      <c r="H68" s="45">
        <f>E68*$I$4</f>
        <v>0</v>
      </c>
      <c r="I68" s="49">
        <f>I67+G68-H68</f>
        <v>0.026760932951947324</v>
      </c>
    </row>
    <row r="69" spans="1:9" ht="15">
      <c r="A69" s="43"/>
      <c r="B69" s="42"/>
      <c r="C69" s="42"/>
      <c r="D69" s="42"/>
      <c r="E69" s="44">
        <f>SUM(E68:E68)</f>
        <v>0</v>
      </c>
      <c r="F69" s="47">
        <v>0</v>
      </c>
      <c r="G69" s="44"/>
      <c r="H69" s="44">
        <f>SUM(H68:H68)</f>
        <v>0</v>
      </c>
      <c r="I69" s="14">
        <f>G67-H69</f>
        <v>0.026760932951947324</v>
      </c>
    </row>
    <row r="70" spans="1:8" ht="15">
      <c r="A70" s="43"/>
      <c r="B70" s="42"/>
      <c r="C70" s="42"/>
      <c r="D70" s="42"/>
      <c r="E70" s="44"/>
      <c r="F70" s="40"/>
      <c r="G70" s="44"/>
      <c r="H70" s="44"/>
    </row>
    <row r="71" spans="1:8" ht="15">
      <c r="A71" s="43"/>
      <c r="B71" s="42"/>
      <c r="C71" s="42"/>
      <c r="D71" s="42"/>
      <c r="E71" s="44"/>
      <c r="F71" s="40"/>
      <c r="G71" s="44"/>
      <c r="H71" s="44"/>
    </row>
    <row r="72" spans="1:8" ht="15">
      <c r="A72" s="43"/>
      <c r="B72" s="42"/>
      <c r="C72" s="42"/>
      <c r="D72" s="42"/>
      <c r="E72" s="44"/>
      <c r="F72" s="40"/>
      <c r="G72" s="44"/>
      <c r="H72" s="44"/>
    </row>
    <row r="73" spans="1:9" ht="18.75">
      <c r="A73" s="43"/>
      <c r="B73" s="42"/>
      <c r="C73" s="42"/>
      <c r="D73" s="42"/>
      <c r="E73" s="44"/>
      <c r="F73" s="87"/>
      <c r="G73" s="87"/>
      <c r="H73" s="87"/>
      <c r="I73" s="87"/>
    </row>
    <row r="74" spans="1:9" ht="15.75">
      <c r="A74" s="43"/>
      <c r="B74" s="42"/>
      <c r="C74" s="42"/>
      <c r="D74" s="42"/>
      <c r="E74" s="44"/>
      <c r="F74" s="88"/>
      <c r="G74" s="88"/>
      <c r="H74" s="88"/>
      <c r="I74" s="88"/>
    </row>
    <row r="75" spans="1:9" ht="15">
      <c r="A75" s="43"/>
      <c r="B75" s="42"/>
      <c r="C75" s="42"/>
      <c r="D75" s="42"/>
      <c r="E75" s="44"/>
      <c r="F75" s="18"/>
      <c r="G75" s="17"/>
      <c r="H75" s="19"/>
      <c r="I75" s="19"/>
    </row>
    <row r="76" spans="1:7" ht="15">
      <c r="A76" s="43"/>
      <c r="B76" s="42"/>
      <c r="C76" s="42"/>
      <c r="D76" s="42"/>
      <c r="E76" s="44"/>
      <c r="F76" s="40"/>
      <c r="G76" s="40"/>
    </row>
    <row r="77" spans="1:7" ht="15">
      <c r="A77" s="43"/>
      <c r="B77" s="42"/>
      <c r="C77" s="42"/>
      <c r="D77" s="42"/>
      <c r="E77" s="44"/>
      <c r="F77" s="40"/>
      <c r="G77" s="40"/>
    </row>
    <row r="78" spans="1:7" ht="15">
      <c r="A78" s="43"/>
      <c r="B78" s="42"/>
      <c r="C78" s="42"/>
      <c r="D78" s="42"/>
      <c r="E78" s="44"/>
      <c r="F78" s="40"/>
      <c r="G78" s="40"/>
    </row>
    <row r="79" spans="1:7" ht="15">
      <c r="A79" s="43"/>
      <c r="B79" s="42"/>
      <c r="C79" s="42"/>
      <c r="D79" s="42"/>
      <c r="E79" s="44"/>
      <c r="F79" s="40"/>
      <c r="G79" s="40"/>
    </row>
    <row r="80" spans="1:7" ht="15">
      <c r="A80" s="43"/>
      <c r="B80" s="42"/>
      <c r="C80" s="42"/>
      <c r="D80" s="42"/>
      <c r="E80" s="44"/>
      <c r="F80" s="40"/>
      <c r="G80" s="40"/>
    </row>
    <row r="81" spans="1:7" ht="15">
      <c r="A81" s="43"/>
      <c r="B81" s="42"/>
      <c r="C81" s="42"/>
      <c r="D81" s="42"/>
      <c r="E81" s="44"/>
      <c r="F81" s="40"/>
      <c r="G81" s="40"/>
    </row>
    <row r="82" spans="1:7" ht="15">
      <c r="A82" s="43"/>
      <c r="B82" s="42"/>
      <c r="C82" s="42"/>
      <c r="D82" s="42"/>
      <c r="E82" s="44"/>
      <c r="F82" s="40"/>
      <c r="G82" s="40"/>
    </row>
    <row r="83" spans="1:7" ht="15">
      <c r="A83" s="43"/>
      <c r="B83" s="42"/>
      <c r="C83" s="42"/>
      <c r="D83" s="42"/>
      <c r="E83" s="44"/>
      <c r="F83" s="40"/>
      <c r="G83" s="40"/>
    </row>
    <row r="84" spans="1:7" ht="15">
      <c r="A84" s="43"/>
      <c r="B84" s="42"/>
      <c r="C84" s="42"/>
      <c r="D84" s="42"/>
      <c r="E84" s="44"/>
      <c r="F84" s="40"/>
      <c r="G84" s="40"/>
    </row>
    <row r="85" spans="1:7" ht="15">
      <c r="A85" s="43"/>
      <c r="B85" s="42"/>
      <c r="C85" s="42"/>
      <c r="D85" s="42"/>
      <c r="E85" s="44"/>
      <c r="F85" s="40"/>
      <c r="G85" s="40"/>
    </row>
    <row r="86" spans="1:9" ht="18.75">
      <c r="A86" s="94" t="str">
        <f>+A1</f>
        <v>PROYECTO "SISTEMA DE AGUA NUEVA AMERICA"</v>
      </c>
      <c r="B86" s="94"/>
      <c r="C86" s="94"/>
      <c r="D86" s="94"/>
      <c r="E86" s="94"/>
      <c r="F86" s="94"/>
      <c r="G86" s="94"/>
      <c r="H86" s="94"/>
      <c r="I86" s="94"/>
    </row>
    <row r="87" spans="1:9" ht="15.75">
      <c r="A87" s="95" t="str">
        <f>+A2</f>
        <v>*** INFORME ECONOMICO MES DE DICIEMBRE***</v>
      </c>
      <c r="B87" s="95"/>
      <c r="C87" s="95"/>
      <c r="D87" s="95"/>
      <c r="E87" s="95"/>
      <c r="F87" s="95"/>
      <c r="G87" s="34"/>
      <c r="H87" s="34"/>
      <c r="I87" s="34"/>
    </row>
    <row r="88" spans="1:7" ht="15">
      <c r="A88" s="17"/>
      <c r="B88" s="17"/>
      <c r="C88" s="17"/>
      <c r="D88" s="18"/>
      <c r="E88" s="17"/>
      <c r="F88" s="40"/>
      <c r="G88" s="40"/>
    </row>
    <row r="89" spans="1:9" ht="15">
      <c r="A89" s="40"/>
      <c r="B89" s="40"/>
      <c r="C89" s="40"/>
      <c r="D89" s="40"/>
      <c r="E89" s="40"/>
      <c r="F89" s="40"/>
      <c r="G89" s="40"/>
      <c r="H89" s="23" t="s">
        <v>8</v>
      </c>
      <c r="I89" s="24">
        <f>+I63</f>
        <v>6.85</v>
      </c>
    </row>
    <row r="90" spans="1:7" ht="15">
      <c r="A90" s="40"/>
      <c r="B90" s="40"/>
      <c r="C90" s="40"/>
      <c r="D90" s="40"/>
      <c r="E90" s="40"/>
      <c r="F90" s="40"/>
      <c r="G90" s="40"/>
    </row>
    <row r="91" spans="1:9" ht="15">
      <c r="A91" s="96" t="s">
        <v>0</v>
      </c>
      <c r="B91" s="105" t="s">
        <v>9</v>
      </c>
      <c r="C91" s="89" t="s">
        <v>11</v>
      </c>
      <c r="D91" s="99" t="s">
        <v>6</v>
      </c>
      <c r="E91" s="100"/>
      <c r="F91" s="101"/>
      <c r="G91" s="102" t="s">
        <v>7</v>
      </c>
      <c r="H91" s="102"/>
      <c r="I91" s="102"/>
    </row>
    <row r="92" spans="1:9" ht="15">
      <c r="A92" s="96"/>
      <c r="B92" s="105"/>
      <c r="C92" s="7" t="s">
        <v>1</v>
      </c>
      <c r="D92" s="7" t="s">
        <v>2</v>
      </c>
      <c r="E92" s="8" t="s">
        <v>3</v>
      </c>
      <c r="F92" s="9" t="s">
        <v>4</v>
      </c>
      <c r="G92" s="7" t="s">
        <v>2</v>
      </c>
      <c r="H92" s="7" t="s">
        <v>5</v>
      </c>
      <c r="I92" s="7" t="s">
        <v>4</v>
      </c>
    </row>
    <row r="93" spans="1:9" ht="15">
      <c r="A93" s="43"/>
      <c r="B93" s="42"/>
      <c r="C93" s="35" t="str">
        <f>+C67</f>
        <v>Saldo al 31/11/2013</v>
      </c>
      <c r="D93" s="41">
        <f>+OCTUBRE!F200</f>
        <v>0</v>
      </c>
      <c r="E93" s="44"/>
      <c r="F93" s="26">
        <f>D93-E93</f>
        <v>0</v>
      </c>
      <c r="G93" s="27">
        <f>D93*$I$89</f>
        <v>0</v>
      </c>
      <c r="H93" s="25"/>
      <c r="I93" s="26">
        <f>G93-H93</f>
        <v>0</v>
      </c>
    </row>
    <row r="94" spans="1:9" ht="15.75" thickBot="1">
      <c r="A94" s="43"/>
      <c r="B94" s="42"/>
      <c r="C94" s="42"/>
      <c r="D94" s="42"/>
      <c r="E94" s="83"/>
      <c r="F94" s="49">
        <f>F93+D94-E94</f>
        <v>0</v>
      </c>
      <c r="G94" s="90"/>
      <c r="H94" s="45">
        <f>E94*$I$4</f>
        <v>0</v>
      </c>
      <c r="I94" s="49">
        <f>I93+G94-H94</f>
        <v>0</v>
      </c>
    </row>
    <row r="95" spans="1:9" ht="15" customHeight="1">
      <c r="A95" s="43"/>
      <c r="B95" s="42"/>
      <c r="C95" s="42"/>
      <c r="D95" s="42"/>
      <c r="E95" s="48">
        <f>SUM(E94:E94)</f>
        <v>0</v>
      </c>
      <c r="F95" s="31">
        <f>D93-E95</f>
        <v>0</v>
      </c>
      <c r="G95" s="32"/>
      <c r="H95" s="33">
        <f>SUM(H94:H94)</f>
        <v>0</v>
      </c>
      <c r="I95" s="31">
        <f>SUM(G93:G94)-H95</f>
        <v>0</v>
      </c>
    </row>
    <row r="96" spans="1:9" ht="36.75" customHeight="1">
      <c r="A96" s="43"/>
      <c r="B96" s="42"/>
      <c r="C96" s="42"/>
      <c r="D96" s="42"/>
      <c r="E96" s="48"/>
      <c r="F96" s="31"/>
      <c r="G96" s="32"/>
      <c r="H96" s="33"/>
      <c r="I96" s="31"/>
    </row>
    <row r="97" spans="6:7" ht="15">
      <c r="F97" s="40"/>
      <c r="G97" s="40"/>
    </row>
    <row r="98" spans="1:9" ht="18.75">
      <c r="A98" s="94" t="str">
        <f>+A1</f>
        <v>PROYECTO "SISTEMA DE AGUA NUEVA AMERICA"</v>
      </c>
      <c r="B98" s="94"/>
      <c r="C98" s="94"/>
      <c r="D98" s="94"/>
      <c r="E98" s="94"/>
      <c r="F98" s="94"/>
      <c r="G98" s="30"/>
      <c r="H98" s="30"/>
      <c r="I98" s="30"/>
    </row>
    <row r="99" spans="1:9" ht="15.75">
      <c r="A99" s="95" t="str">
        <f>+A2</f>
        <v>*** INFORME ECONOMICO MES DE DICIEMBRE***</v>
      </c>
      <c r="B99" s="95"/>
      <c r="C99" s="95"/>
      <c r="D99" s="95"/>
      <c r="E99" s="95"/>
      <c r="F99" s="95"/>
      <c r="G99" s="34"/>
      <c r="H99" s="34"/>
      <c r="I99" s="34"/>
    </row>
    <row r="100" spans="1:9" ht="15">
      <c r="A100" s="40"/>
      <c r="B100" s="40"/>
      <c r="C100" s="40"/>
      <c r="D100" s="40"/>
      <c r="E100" s="40"/>
      <c r="F100" s="40"/>
      <c r="G100" s="40"/>
      <c r="H100" s="5" t="s">
        <v>8</v>
      </c>
      <c r="I100" s="4">
        <f>+I89</f>
        <v>6.85</v>
      </c>
    </row>
    <row r="101" spans="1:7" ht="15">
      <c r="A101" s="40"/>
      <c r="B101" s="40"/>
      <c r="C101" s="40"/>
      <c r="D101" s="40"/>
      <c r="E101" s="40"/>
      <c r="F101" s="40"/>
      <c r="G101" s="40"/>
    </row>
    <row r="102" spans="1:9" ht="15">
      <c r="A102" s="96" t="s">
        <v>0</v>
      </c>
      <c r="B102" s="97" t="s">
        <v>16</v>
      </c>
      <c r="C102" s="98"/>
      <c r="D102" s="99" t="s">
        <v>6</v>
      </c>
      <c r="E102" s="100"/>
      <c r="F102" s="101"/>
      <c r="G102" s="102" t="s">
        <v>7</v>
      </c>
      <c r="H102" s="102"/>
      <c r="I102" s="102"/>
    </row>
    <row r="103" spans="1:9" ht="15">
      <c r="A103" s="96"/>
      <c r="B103" s="103" t="s">
        <v>1</v>
      </c>
      <c r="C103" s="104"/>
      <c r="D103" s="7" t="s">
        <v>14</v>
      </c>
      <c r="E103" s="8" t="s">
        <v>15</v>
      </c>
      <c r="F103" s="9" t="s">
        <v>4</v>
      </c>
      <c r="G103" s="7" t="s">
        <v>14</v>
      </c>
      <c r="H103" s="8" t="s">
        <v>15</v>
      </c>
      <c r="I103" s="9" t="s">
        <v>4</v>
      </c>
    </row>
    <row r="104" spans="1:9" ht="15">
      <c r="A104" s="46"/>
      <c r="B104" s="93" t="s">
        <v>35</v>
      </c>
      <c r="C104" s="93"/>
      <c r="D104" s="6">
        <f>+NOVIEMBRE!F105</f>
        <v>20.839999999999833</v>
      </c>
      <c r="E104" s="6">
        <f>+E14</f>
        <v>9.04</v>
      </c>
      <c r="F104" s="6">
        <f>D104-E104</f>
        <v>11.799999999999834</v>
      </c>
      <c r="G104" s="6">
        <f aca="true" t="shared" si="2" ref="G104:H108">D104*$I$100</f>
        <v>142.75399999999885</v>
      </c>
      <c r="H104" s="6">
        <f t="shared" si="2"/>
        <v>61.92399999999999</v>
      </c>
      <c r="I104" s="6">
        <f>G104-H104</f>
        <v>80.82999999999886</v>
      </c>
    </row>
    <row r="105" spans="1:9" ht="15">
      <c r="A105" s="46"/>
      <c r="B105" s="92" t="s">
        <v>12</v>
      </c>
      <c r="C105" s="92"/>
      <c r="D105" s="6">
        <f>+NOVIEMBRE!F106</f>
        <v>27.980000000000018</v>
      </c>
      <c r="E105" s="6">
        <f>+E33</f>
        <v>0</v>
      </c>
      <c r="F105" s="6">
        <f>D105-E105</f>
        <v>27.980000000000018</v>
      </c>
      <c r="G105" s="6">
        <f t="shared" si="2"/>
        <v>191.66300000000012</v>
      </c>
      <c r="H105" s="6">
        <f t="shared" si="2"/>
        <v>0</v>
      </c>
      <c r="I105" s="6">
        <f>G105-H105</f>
        <v>191.66300000000012</v>
      </c>
    </row>
    <row r="106" spans="1:9" ht="15">
      <c r="A106" s="46"/>
      <c r="B106" s="92" t="s">
        <v>36</v>
      </c>
      <c r="C106" s="92"/>
      <c r="D106" s="6">
        <f>+NOVIEMBRE!F107</f>
        <v>35.6276676384839</v>
      </c>
      <c r="E106" s="6">
        <f>+E50</f>
        <v>45.28</v>
      </c>
      <c r="F106" s="6">
        <f>D106-E106</f>
        <v>-9.652332361516102</v>
      </c>
      <c r="G106" s="6">
        <f t="shared" si="2"/>
        <v>244.0495233236147</v>
      </c>
      <c r="H106" s="6">
        <f t="shared" si="2"/>
        <v>310.168</v>
      </c>
      <c r="I106" s="6">
        <f>G106-H106</f>
        <v>-66.11847667638531</v>
      </c>
    </row>
    <row r="107" spans="1:9" ht="15">
      <c r="A107" s="46"/>
      <c r="B107" s="92" t="s">
        <v>37</v>
      </c>
      <c r="C107" s="92"/>
      <c r="D107" s="6">
        <f>+NOVIEMBRE!F108</f>
        <v>0.003906705540430266</v>
      </c>
      <c r="E107" s="6">
        <f>+E69</f>
        <v>0</v>
      </c>
      <c r="F107" s="6">
        <f>D107-E107</f>
        <v>0.003906705540430266</v>
      </c>
      <c r="G107" s="6">
        <f t="shared" si="2"/>
        <v>0.026760932951947324</v>
      </c>
      <c r="H107" s="6">
        <f t="shared" si="2"/>
        <v>0</v>
      </c>
      <c r="I107" s="6">
        <f>G107-H107</f>
        <v>0.026760932951947324</v>
      </c>
    </row>
    <row r="108" spans="1:10" ht="15">
      <c r="A108" s="46"/>
      <c r="B108" s="92" t="s">
        <v>13</v>
      </c>
      <c r="C108" s="92"/>
      <c r="D108" s="6">
        <f>+NOVIEMBRE!F109</f>
        <v>0</v>
      </c>
      <c r="E108" s="6">
        <f>+E95</f>
        <v>0</v>
      </c>
      <c r="F108" s="6">
        <f>D108-E108</f>
        <v>0</v>
      </c>
      <c r="G108" s="6">
        <f t="shared" si="2"/>
        <v>0</v>
      </c>
      <c r="H108" s="6">
        <f t="shared" si="2"/>
        <v>0</v>
      </c>
      <c r="I108" s="6">
        <f>G108-H108</f>
        <v>0</v>
      </c>
      <c r="J108" s="2"/>
    </row>
    <row r="109" spans="1:9" ht="15">
      <c r="A109" s="46"/>
      <c r="B109" s="92"/>
      <c r="C109" s="92"/>
      <c r="D109" s="6"/>
      <c r="E109" s="6"/>
      <c r="F109" s="6"/>
      <c r="G109" s="6"/>
      <c r="H109" s="6"/>
      <c r="I109" s="6"/>
    </row>
    <row r="110" spans="1:9" ht="15">
      <c r="A110" s="46"/>
      <c r="B110" s="92"/>
      <c r="C110" s="92"/>
      <c r="D110" s="6"/>
      <c r="E110" s="6"/>
      <c r="F110" s="6"/>
      <c r="G110" s="6"/>
      <c r="H110" s="6"/>
      <c r="I110" s="6"/>
    </row>
    <row r="111" spans="1:9" ht="15.75" thickBot="1">
      <c r="A111" s="46"/>
      <c r="B111" s="92"/>
      <c r="C111" s="92"/>
      <c r="D111" s="13"/>
      <c r="E111" s="11"/>
      <c r="F111" s="11"/>
      <c r="G111" s="11"/>
      <c r="H111" s="6"/>
      <c r="I111" s="11"/>
    </row>
    <row r="112" spans="1:11" ht="15.75" thickBot="1">
      <c r="A112" s="46"/>
      <c r="B112" s="46"/>
      <c r="C112" s="10" t="s">
        <v>10</v>
      </c>
      <c r="D112" s="12">
        <f>SUM(D104:D111)</f>
        <v>84.45157434402418</v>
      </c>
      <c r="E112" s="12">
        <f>SUM(E104:E111)</f>
        <v>54.32</v>
      </c>
      <c r="F112" s="12">
        <f>SUM(F104:F111)</f>
        <v>30.13157434402418</v>
      </c>
      <c r="G112" s="12">
        <f>SUM(G104:G110)</f>
        <v>578.4932842565656</v>
      </c>
      <c r="H112" s="12">
        <f>SUM(H104:H110)</f>
        <v>372.092</v>
      </c>
      <c r="I112" s="12">
        <f>SUM(I104:I110)</f>
        <v>206.40128425656562</v>
      </c>
      <c r="K112" s="40" t="s">
        <v>30</v>
      </c>
    </row>
  </sheetData>
  <sheetProtection/>
  <mergeCells count="45">
    <mergeCell ref="A1:I1"/>
    <mergeCell ref="A2:I2"/>
    <mergeCell ref="A6:A7"/>
    <mergeCell ref="B6:B7"/>
    <mergeCell ref="D6:F6"/>
    <mergeCell ref="G6:I6"/>
    <mergeCell ref="A22:I22"/>
    <mergeCell ref="A23:F23"/>
    <mergeCell ref="A27:A28"/>
    <mergeCell ref="B27:B28"/>
    <mergeCell ref="D27:F27"/>
    <mergeCell ref="G27:I27"/>
    <mergeCell ref="A35:I35"/>
    <mergeCell ref="A36:I36"/>
    <mergeCell ref="A40:A41"/>
    <mergeCell ref="B40:B41"/>
    <mergeCell ref="D40:F40"/>
    <mergeCell ref="G40:I40"/>
    <mergeCell ref="A60:I60"/>
    <mergeCell ref="A61:F61"/>
    <mergeCell ref="A65:A66"/>
    <mergeCell ref="B65:B66"/>
    <mergeCell ref="D65:F65"/>
    <mergeCell ref="G65:I65"/>
    <mergeCell ref="A86:I86"/>
    <mergeCell ref="A87:F87"/>
    <mergeCell ref="A91:A92"/>
    <mergeCell ref="B91:B92"/>
    <mergeCell ref="D91:F91"/>
    <mergeCell ref="G91:I91"/>
    <mergeCell ref="A98:F98"/>
    <mergeCell ref="A99:F99"/>
    <mergeCell ref="A102:A103"/>
    <mergeCell ref="B102:C102"/>
    <mergeCell ref="D102:F102"/>
    <mergeCell ref="G102:I102"/>
    <mergeCell ref="B103:C103"/>
    <mergeCell ref="B110:C110"/>
    <mergeCell ref="B111:C111"/>
    <mergeCell ref="B104:C104"/>
    <mergeCell ref="B105:C105"/>
    <mergeCell ref="B106:C106"/>
    <mergeCell ref="B107:C107"/>
    <mergeCell ref="B108:C108"/>
    <mergeCell ref="B109:C109"/>
  </mergeCells>
  <printOptions/>
  <pageMargins left="0.7" right="0.7" top="0.45" bottom="0.3" header="0.25" footer="0.3"/>
  <pageSetup horizontalDpi="600" verticalDpi="600" orientation="landscape" r:id="rId2"/>
  <headerFooter scaleWithDoc="0" alignWithMargins="0">
    <oddHeader>&amp;L&amp;G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0"/>
  <sheetViews>
    <sheetView zoomScalePageLayoutView="0" workbookViewId="0" topLeftCell="A1">
      <pane xSplit="1" ySplit="3" topLeftCell="B16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171" sqref="B171:C171"/>
    </sheetView>
  </sheetViews>
  <sheetFormatPr defaultColWidth="11.421875" defaultRowHeight="15"/>
  <cols>
    <col min="1" max="1" width="8.8515625" style="15" bestFit="1" customWidth="1"/>
    <col min="2" max="2" width="7.8515625" style="15" customWidth="1"/>
    <col min="3" max="3" width="39.28125" style="15" customWidth="1"/>
    <col min="4" max="4" width="11.28125" style="15" customWidth="1"/>
    <col min="5" max="5" width="9.8515625" style="15" customWidth="1"/>
    <col min="6" max="7" width="10.28125" style="15" customWidth="1"/>
    <col min="8" max="8" width="11.421875" style="40" customWidth="1"/>
    <col min="9" max="9" width="11.57421875" style="40" bestFit="1" customWidth="1"/>
    <col min="10" max="16384" width="11.421875" style="40" customWidth="1"/>
  </cols>
  <sheetData>
    <row r="1" spans="1:9" ht="18.75">
      <c r="A1" s="94" t="s">
        <v>51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41</v>
      </c>
      <c r="B2" s="95"/>
      <c r="C2" s="95"/>
      <c r="D2" s="95"/>
      <c r="E2" s="95"/>
      <c r="F2" s="95"/>
      <c r="G2" s="34"/>
      <c r="H2" s="34"/>
      <c r="I2" s="34"/>
    </row>
    <row r="3" spans="1:10" s="16" customFormat="1" ht="15">
      <c r="A3" s="17"/>
      <c r="B3" s="17"/>
      <c r="C3" s="17"/>
      <c r="D3" s="18"/>
      <c r="E3" s="17"/>
      <c r="F3" s="18"/>
      <c r="G3" s="17"/>
      <c r="H3" s="19"/>
      <c r="I3" s="19"/>
      <c r="J3" s="19"/>
    </row>
    <row r="4" spans="1:9" ht="15">
      <c r="A4" s="40"/>
      <c r="B4" s="40"/>
      <c r="C4" s="40"/>
      <c r="D4" s="40"/>
      <c r="E4" s="40"/>
      <c r="F4" s="40"/>
      <c r="G4" s="40"/>
      <c r="H4" s="23" t="s">
        <v>8</v>
      </c>
      <c r="I4" s="24">
        <v>6.85</v>
      </c>
    </row>
    <row r="5" spans="1:7" ht="15">
      <c r="A5" s="40"/>
      <c r="B5" s="40"/>
      <c r="C5" s="40"/>
      <c r="D5" s="40"/>
      <c r="E5" s="40"/>
      <c r="F5" s="40"/>
      <c r="G5" s="40"/>
    </row>
    <row r="6" spans="1:9" ht="15">
      <c r="A6" s="96" t="s">
        <v>0</v>
      </c>
      <c r="B6" s="105" t="s">
        <v>9</v>
      </c>
      <c r="C6" s="60" t="s">
        <v>31</v>
      </c>
      <c r="D6" s="102" t="s">
        <v>6</v>
      </c>
      <c r="E6" s="102"/>
      <c r="F6" s="102"/>
      <c r="G6" s="102" t="s">
        <v>7</v>
      </c>
      <c r="H6" s="102"/>
      <c r="I6" s="102"/>
    </row>
    <row r="7" spans="1:9" ht="15">
      <c r="A7" s="96"/>
      <c r="B7" s="105"/>
      <c r="C7" s="7" t="s">
        <v>1</v>
      </c>
      <c r="D7" s="7" t="s">
        <v>2</v>
      </c>
      <c r="E7" s="8" t="s">
        <v>3</v>
      </c>
      <c r="F7" s="9" t="s">
        <v>4</v>
      </c>
      <c r="G7" s="7" t="s">
        <v>2</v>
      </c>
      <c r="H7" s="7" t="s">
        <v>5</v>
      </c>
      <c r="I7" s="7" t="s">
        <v>4</v>
      </c>
    </row>
    <row r="8" spans="1:9" ht="15">
      <c r="A8" s="21"/>
      <c r="B8" s="20"/>
      <c r="C8" s="1" t="s">
        <v>75</v>
      </c>
      <c r="D8" s="27">
        <f>+ENERO!F172</f>
        <v>1122</v>
      </c>
      <c r="E8" s="25"/>
      <c r="F8" s="26">
        <f>D8-E8</f>
        <v>1122</v>
      </c>
      <c r="G8" s="27">
        <f>F8*I4</f>
        <v>7685.7</v>
      </c>
      <c r="H8" s="25"/>
      <c r="I8" s="26">
        <f>G8-H8</f>
        <v>7685.7</v>
      </c>
    </row>
    <row r="9" spans="1:9" ht="15">
      <c r="A9" s="43"/>
      <c r="B9" s="42"/>
      <c r="C9" s="42"/>
      <c r="D9" s="42"/>
      <c r="E9" s="44"/>
      <c r="F9" s="47">
        <f aca="true" t="shared" si="0" ref="F9:F15">F8+D9-E9</f>
        <v>1122</v>
      </c>
      <c r="G9" s="44"/>
      <c r="H9" s="44">
        <f aca="true" t="shared" si="1" ref="H9:H15">E9*$I$4</f>
        <v>0</v>
      </c>
      <c r="I9" s="47">
        <f aca="true" t="shared" si="2" ref="I9:I15">I8+G9-H9</f>
        <v>7685.7</v>
      </c>
    </row>
    <row r="10" spans="1:9" ht="15">
      <c r="A10" s="43"/>
      <c r="B10" s="42"/>
      <c r="C10" s="42"/>
      <c r="D10" s="42"/>
      <c r="E10" s="44"/>
      <c r="F10" s="47">
        <f t="shared" si="0"/>
        <v>1122</v>
      </c>
      <c r="G10" s="44"/>
      <c r="H10" s="44">
        <f t="shared" si="1"/>
        <v>0</v>
      </c>
      <c r="I10" s="47">
        <f t="shared" si="2"/>
        <v>7685.7</v>
      </c>
    </row>
    <row r="11" spans="1:9" ht="15">
      <c r="A11" s="43"/>
      <c r="B11" s="42"/>
      <c r="C11" s="42"/>
      <c r="D11" s="42"/>
      <c r="E11" s="44"/>
      <c r="F11" s="47">
        <f t="shared" si="0"/>
        <v>1122</v>
      </c>
      <c r="G11" s="44"/>
      <c r="H11" s="44">
        <f t="shared" si="1"/>
        <v>0</v>
      </c>
      <c r="I11" s="47">
        <f t="shared" si="2"/>
        <v>7685.7</v>
      </c>
    </row>
    <row r="12" spans="1:9" ht="15">
      <c r="A12" s="43"/>
      <c r="B12" s="42"/>
      <c r="C12" s="42"/>
      <c r="D12" s="42"/>
      <c r="E12" s="44"/>
      <c r="F12" s="47">
        <f t="shared" si="0"/>
        <v>1122</v>
      </c>
      <c r="G12" s="44"/>
      <c r="H12" s="44">
        <f t="shared" si="1"/>
        <v>0</v>
      </c>
      <c r="I12" s="47">
        <f t="shared" si="2"/>
        <v>7685.7</v>
      </c>
    </row>
    <row r="13" spans="1:9" ht="15">
      <c r="A13" s="43"/>
      <c r="B13" s="42"/>
      <c r="C13" s="42"/>
      <c r="D13" s="42"/>
      <c r="E13" s="44"/>
      <c r="F13" s="47">
        <f t="shared" si="0"/>
        <v>1122</v>
      </c>
      <c r="G13" s="44"/>
      <c r="H13" s="44">
        <f t="shared" si="1"/>
        <v>0</v>
      </c>
      <c r="I13" s="47">
        <f t="shared" si="2"/>
        <v>7685.7</v>
      </c>
    </row>
    <row r="14" spans="1:9" ht="15">
      <c r="A14" s="43"/>
      <c r="B14" s="42"/>
      <c r="C14" s="42"/>
      <c r="D14" s="42"/>
      <c r="E14" s="48"/>
      <c r="F14" s="47">
        <f t="shared" si="0"/>
        <v>1122</v>
      </c>
      <c r="G14" s="44"/>
      <c r="H14" s="44">
        <f t="shared" si="1"/>
        <v>0</v>
      </c>
      <c r="I14" s="47">
        <f t="shared" si="2"/>
        <v>7685.7</v>
      </c>
    </row>
    <row r="15" spans="1:9" ht="15">
      <c r="A15" s="43"/>
      <c r="B15" s="42"/>
      <c r="C15" s="42"/>
      <c r="D15" s="42"/>
      <c r="E15" s="44"/>
      <c r="F15" s="47">
        <f t="shared" si="0"/>
        <v>1122</v>
      </c>
      <c r="G15" s="44"/>
      <c r="H15" s="44">
        <f t="shared" si="1"/>
        <v>0</v>
      </c>
      <c r="I15" s="47">
        <f t="shared" si="2"/>
        <v>7685.7</v>
      </c>
    </row>
    <row r="16" spans="1:9" ht="15">
      <c r="A16" s="43"/>
      <c r="B16" s="42"/>
      <c r="C16" s="42"/>
      <c r="D16" s="42"/>
      <c r="E16" s="48"/>
      <c r="F16" s="47">
        <f>F15+D16-E16</f>
        <v>1122</v>
      </c>
      <c r="G16" s="44"/>
      <c r="H16" s="44">
        <f>E16*$I$4</f>
        <v>0</v>
      </c>
      <c r="I16" s="47">
        <f>I15+G16-H16</f>
        <v>7685.7</v>
      </c>
    </row>
    <row r="17" spans="1:9" ht="15">
      <c r="A17" s="43"/>
      <c r="B17" s="42"/>
      <c r="C17" s="42"/>
      <c r="D17" s="42"/>
      <c r="E17" s="48"/>
      <c r="F17" s="47">
        <f>F16+D17-E17</f>
        <v>1122</v>
      </c>
      <c r="G17" s="44"/>
      <c r="H17" s="44">
        <f>E17*$I$4</f>
        <v>0</v>
      </c>
      <c r="I17" s="47">
        <f>I16+G17-H17</f>
        <v>7685.7</v>
      </c>
    </row>
    <row r="18" spans="1:9" ht="15">
      <c r="A18" s="43"/>
      <c r="B18" s="42"/>
      <c r="C18" s="42"/>
      <c r="D18" s="42"/>
      <c r="E18" s="48"/>
      <c r="F18" s="47">
        <f>F17+D18-E18</f>
        <v>1122</v>
      </c>
      <c r="G18" s="44"/>
      <c r="H18" s="44">
        <f>E18*$I$4</f>
        <v>0</v>
      </c>
      <c r="I18" s="47">
        <f>I17+G18-H18</f>
        <v>7685.7</v>
      </c>
    </row>
    <row r="19" spans="1:9" ht="15">
      <c r="A19" s="43"/>
      <c r="B19" s="42"/>
      <c r="C19" s="42"/>
      <c r="D19" s="42"/>
      <c r="E19" s="48"/>
      <c r="F19" s="47">
        <f>F18+D19-E19</f>
        <v>1122</v>
      </c>
      <c r="G19" s="44"/>
      <c r="H19" s="44">
        <f>E19*$I$4</f>
        <v>0</v>
      </c>
      <c r="I19" s="47">
        <f>I18+G19-H19</f>
        <v>7685.7</v>
      </c>
    </row>
    <row r="20" spans="1:9" ht="15.75" thickBot="1">
      <c r="A20" s="43"/>
      <c r="B20" s="22"/>
      <c r="C20" s="42"/>
      <c r="D20" s="42"/>
      <c r="E20" s="45"/>
      <c r="F20" s="49">
        <f>F19+D20-E20</f>
        <v>1122</v>
      </c>
      <c r="G20" s="45"/>
      <c r="H20" s="45">
        <f>E20*$I$4</f>
        <v>0</v>
      </c>
      <c r="I20" s="49">
        <f>I19+G20-H20</f>
        <v>7685.7</v>
      </c>
    </row>
    <row r="21" spans="1:9" ht="15">
      <c r="A21" s="43"/>
      <c r="B21" s="22"/>
      <c r="C21" s="42"/>
      <c r="D21" s="42"/>
      <c r="E21" s="44">
        <f>SUM(E9:E20)</f>
        <v>0</v>
      </c>
      <c r="F21" s="31">
        <f>D8-E21</f>
        <v>1122</v>
      </c>
      <c r="G21" s="44"/>
      <c r="H21" s="44">
        <f>SUM(H9:H20)</f>
        <v>0</v>
      </c>
      <c r="I21" s="31">
        <f>G8-H21</f>
        <v>7685.7</v>
      </c>
    </row>
    <row r="22" spans="1:8" ht="33.75" customHeight="1">
      <c r="A22" s="43"/>
      <c r="B22" s="22"/>
      <c r="C22" s="42"/>
      <c r="D22" s="42"/>
      <c r="E22" s="44"/>
      <c r="F22" s="40"/>
      <c r="G22" s="44"/>
      <c r="H22" s="44"/>
    </row>
    <row r="23" spans="1:8" ht="15">
      <c r="A23" s="43"/>
      <c r="B23" s="22"/>
      <c r="C23" s="42"/>
      <c r="D23" s="42"/>
      <c r="E23" s="44"/>
      <c r="F23" s="40"/>
      <c r="G23" s="44"/>
      <c r="H23" s="44"/>
    </row>
    <row r="24" spans="1:8" ht="132.75" customHeight="1">
      <c r="A24" s="43"/>
      <c r="B24" s="22"/>
      <c r="C24" s="42"/>
      <c r="D24" s="42"/>
      <c r="E24" s="44"/>
      <c r="F24" s="40"/>
      <c r="G24" s="44"/>
      <c r="H24" s="44"/>
    </row>
    <row r="25" spans="1:8" ht="15">
      <c r="A25" s="43"/>
      <c r="B25" s="22"/>
      <c r="C25" s="42"/>
      <c r="D25" s="42"/>
      <c r="E25" s="44"/>
      <c r="F25" s="40"/>
      <c r="G25" s="44"/>
      <c r="H25" s="44"/>
    </row>
    <row r="26" spans="1:8" ht="15">
      <c r="A26" s="43"/>
      <c r="B26" s="22"/>
      <c r="C26" s="42"/>
      <c r="D26" s="42"/>
      <c r="E26" s="44"/>
      <c r="F26" s="40"/>
      <c r="G26" s="44"/>
      <c r="H26" s="44"/>
    </row>
    <row r="27" spans="1:8" ht="15">
      <c r="A27" s="43"/>
      <c r="B27" s="22"/>
      <c r="C27" s="42"/>
      <c r="D27" s="42"/>
      <c r="E27" s="44"/>
      <c r="F27" s="40"/>
      <c r="G27" s="44"/>
      <c r="H27" s="44"/>
    </row>
    <row r="28" spans="1:8" ht="15">
      <c r="A28" s="43"/>
      <c r="B28" s="22"/>
      <c r="C28" s="42"/>
      <c r="D28" s="42"/>
      <c r="E28" s="44"/>
      <c r="F28" s="40"/>
      <c r="G28" s="44"/>
      <c r="H28" s="44"/>
    </row>
    <row r="29" spans="1:9" ht="18.75">
      <c r="A29" s="94" t="str">
        <f>+A1</f>
        <v>PROYECTO "SISTEMA DE AGUA NUEVA AMERICA"</v>
      </c>
      <c r="B29" s="94"/>
      <c r="C29" s="94"/>
      <c r="D29" s="94"/>
      <c r="E29" s="94"/>
      <c r="F29" s="94"/>
      <c r="G29" s="94"/>
      <c r="H29" s="94"/>
      <c r="I29" s="94"/>
    </row>
    <row r="30" spans="1:9" ht="15.75">
      <c r="A30" s="95" t="str">
        <f>+A2</f>
        <v>*** INFORME ECONOMICO MES DE MARZO ***</v>
      </c>
      <c r="B30" s="95"/>
      <c r="C30" s="95"/>
      <c r="D30" s="95"/>
      <c r="E30" s="95"/>
      <c r="F30" s="95"/>
      <c r="G30" s="34"/>
      <c r="H30" s="34"/>
      <c r="I30" s="34"/>
    </row>
    <row r="31" spans="1:9" ht="15">
      <c r="A31" s="17"/>
      <c r="B31" s="17"/>
      <c r="C31" s="17"/>
      <c r="D31" s="18"/>
      <c r="E31" s="17"/>
      <c r="F31" s="18"/>
      <c r="G31" s="17"/>
      <c r="H31" s="19"/>
      <c r="I31" s="19"/>
    </row>
    <row r="32" spans="1:9" ht="15">
      <c r="A32" s="40"/>
      <c r="B32" s="40"/>
      <c r="C32" s="40"/>
      <c r="D32" s="40"/>
      <c r="E32" s="40"/>
      <c r="F32" s="40"/>
      <c r="G32" s="40"/>
      <c r="H32" s="23" t="s">
        <v>8</v>
      </c>
      <c r="I32" s="24">
        <f>+I4</f>
        <v>6.85</v>
      </c>
    </row>
    <row r="33" spans="1:7" ht="15">
      <c r="A33" s="40"/>
      <c r="B33" s="40"/>
      <c r="C33" s="40"/>
      <c r="D33" s="40"/>
      <c r="E33" s="40"/>
      <c r="F33" s="40"/>
      <c r="G33" s="40"/>
    </row>
    <row r="34" spans="1:9" ht="15">
      <c r="A34" s="96" t="s">
        <v>0</v>
      </c>
      <c r="B34" s="105" t="s">
        <v>9</v>
      </c>
      <c r="C34" s="60" t="s">
        <v>32</v>
      </c>
      <c r="D34" s="102" t="s">
        <v>6</v>
      </c>
      <c r="E34" s="102"/>
      <c r="F34" s="102"/>
      <c r="G34" s="102" t="s">
        <v>7</v>
      </c>
      <c r="H34" s="102"/>
      <c r="I34" s="102"/>
    </row>
    <row r="35" spans="1:9" ht="15">
      <c r="A35" s="96"/>
      <c r="B35" s="105"/>
      <c r="C35" s="7" t="s">
        <v>1</v>
      </c>
      <c r="D35" s="7" t="s">
        <v>2</v>
      </c>
      <c r="E35" s="8" t="s">
        <v>3</v>
      </c>
      <c r="F35" s="9" t="s">
        <v>4</v>
      </c>
      <c r="G35" s="7" t="s">
        <v>2</v>
      </c>
      <c r="H35" s="7" t="s">
        <v>5</v>
      </c>
      <c r="I35" s="7" t="s">
        <v>4</v>
      </c>
    </row>
    <row r="36" spans="1:9" ht="15">
      <c r="A36" s="43"/>
      <c r="B36" s="42"/>
      <c r="C36" s="35" t="str">
        <f>+C8</f>
        <v>Saldo al 29/02/2013</v>
      </c>
      <c r="D36" s="28">
        <f>+FEBRERO!F173</f>
        <v>2200</v>
      </c>
      <c r="E36" s="44"/>
      <c r="F36" s="26">
        <f>D36-E36</f>
        <v>2200</v>
      </c>
      <c r="G36" s="27">
        <f>F36*I32</f>
        <v>15070</v>
      </c>
      <c r="H36" s="25"/>
      <c r="I36" s="26">
        <f>G36-H36</f>
        <v>15070</v>
      </c>
    </row>
    <row r="37" spans="1:9" ht="15">
      <c r="A37" s="43"/>
      <c r="B37" s="42"/>
      <c r="C37" s="42" t="s">
        <v>600</v>
      </c>
      <c r="D37" s="42"/>
      <c r="E37" s="44">
        <v>100</v>
      </c>
      <c r="F37" s="47">
        <f>F36+D37-E37</f>
        <v>2100</v>
      </c>
      <c r="G37" s="44"/>
      <c r="H37" s="44">
        <f aca="true" t="shared" si="3" ref="H37:H65">E37*$I$32</f>
        <v>685</v>
      </c>
      <c r="I37" s="47">
        <f>I36+G37-H37</f>
        <v>14385</v>
      </c>
    </row>
    <row r="38" spans="1:9" ht="15">
      <c r="A38" s="43"/>
      <c r="B38" s="42"/>
      <c r="C38" s="42" t="s">
        <v>601</v>
      </c>
      <c r="D38" s="42"/>
      <c r="E38" s="44">
        <v>175</v>
      </c>
      <c r="F38" s="47">
        <f>F37+D38-E38</f>
        <v>1925</v>
      </c>
      <c r="G38" s="44"/>
      <c r="H38" s="44">
        <f t="shared" si="3"/>
        <v>1198.75</v>
      </c>
      <c r="I38" s="47">
        <f>I37+G38-H38</f>
        <v>13186.25</v>
      </c>
    </row>
    <row r="39" spans="1:9" ht="15">
      <c r="A39" s="43"/>
      <c r="B39" s="42"/>
      <c r="C39" s="42"/>
      <c r="D39" s="42"/>
      <c r="E39" s="48"/>
      <c r="F39" s="47">
        <f>F38+D39-E39</f>
        <v>1925</v>
      </c>
      <c r="G39" s="44"/>
      <c r="H39" s="44">
        <f t="shared" si="3"/>
        <v>0</v>
      </c>
      <c r="I39" s="47">
        <f>I38+G39-H39</f>
        <v>13186.25</v>
      </c>
    </row>
    <row r="40" spans="1:9" ht="15">
      <c r="A40" s="43"/>
      <c r="B40" s="42"/>
      <c r="C40" s="42"/>
      <c r="D40" s="42"/>
      <c r="E40" s="44"/>
      <c r="F40" s="47">
        <f aca="true" t="shared" si="4" ref="F40:F65">F39+D40-E40</f>
        <v>1925</v>
      </c>
      <c r="G40" s="44"/>
      <c r="H40" s="44">
        <f t="shared" si="3"/>
        <v>0</v>
      </c>
      <c r="I40" s="47">
        <f aca="true" t="shared" si="5" ref="I40:I65">I39+G40-H40</f>
        <v>13186.25</v>
      </c>
    </row>
    <row r="41" spans="1:9" ht="15">
      <c r="A41" s="43"/>
      <c r="B41" s="42"/>
      <c r="C41" s="42"/>
      <c r="D41" s="42"/>
      <c r="E41" s="44"/>
      <c r="F41" s="47">
        <f t="shared" si="4"/>
        <v>1925</v>
      </c>
      <c r="G41" s="44"/>
      <c r="H41" s="44">
        <f t="shared" si="3"/>
        <v>0</v>
      </c>
      <c r="I41" s="47">
        <f t="shared" si="5"/>
        <v>13186.25</v>
      </c>
    </row>
    <row r="42" spans="1:9" ht="15">
      <c r="A42" s="43"/>
      <c r="B42" s="42"/>
      <c r="C42" s="42"/>
      <c r="D42" s="42"/>
      <c r="E42" s="44"/>
      <c r="F42" s="47">
        <f t="shared" si="4"/>
        <v>1925</v>
      </c>
      <c r="G42" s="44"/>
      <c r="H42" s="44">
        <f t="shared" si="3"/>
        <v>0</v>
      </c>
      <c r="I42" s="47">
        <f t="shared" si="5"/>
        <v>13186.25</v>
      </c>
    </row>
    <row r="43" spans="1:9" ht="15">
      <c r="A43" s="43"/>
      <c r="B43" s="42"/>
      <c r="C43" s="42"/>
      <c r="D43" s="42"/>
      <c r="E43" s="44"/>
      <c r="F43" s="47">
        <f t="shared" si="4"/>
        <v>1925</v>
      </c>
      <c r="G43" s="44"/>
      <c r="H43" s="44">
        <f t="shared" si="3"/>
        <v>0</v>
      </c>
      <c r="I43" s="47">
        <f t="shared" si="5"/>
        <v>13186.25</v>
      </c>
    </row>
    <row r="44" spans="1:9" ht="15">
      <c r="A44" s="43"/>
      <c r="B44" s="42"/>
      <c r="C44" s="42"/>
      <c r="D44" s="42"/>
      <c r="E44" s="44"/>
      <c r="F44" s="47">
        <f t="shared" si="4"/>
        <v>1925</v>
      </c>
      <c r="G44" s="44"/>
      <c r="H44" s="44">
        <f t="shared" si="3"/>
        <v>0</v>
      </c>
      <c r="I44" s="47">
        <f t="shared" si="5"/>
        <v>13186.25</v>
      </c>
    </row>
    <row r="45" spans="1:9" ht="15">
      <c r="A45" s="43"/>
      <c r="B45" s="42"/>
      <c r="C45" s="42"/>
      <c r="D45" s="42"/>
      <c r="E45" s="44"/>
      <c r="F45" s="47">
        <f t="shared" si="4"/>
        <v>1925</v>
      </c>
      <c r="G45" s="44"/>
      <c r="H45" s="44">
        <f t="shared" si="3"/>
        <v>0</v>
      </c>
      <c r="I45" s="47">
        <f t="shared" si="5"/>
        <v>13186.25</v>
      </c>
    </row>
    <row r="46" spans="1:9" ht="15">
      <c r="A46" s="43"/>
      <c r="B46" s="42"/>
      <c r="C46" s="42"/>
      <c r="D46" s="42"/>
      <c r="E46" s="44"/>
      <c r="F46" s="47">
        <f t="shared" si="4"/>
        <v>1925</v>
      </c>
      <c r="G46" s="44"/>
      <c r="H46" s="44">
        <f t="shared" si="3"/>
        <v>0</v>
      </c>
      <c r="I46" s="47">
        <f t="shared" si="5"/>
        <v>13186.25</v>
      </c>
    </row>
    <row r="47" spans="1:9" ht="15">
      <c r="A47" s="43"/>
      <c r="B47" s="42"/>
      <c r="C47" s="42"/>
      <c r="D47" s="42"/>
      <c r="E47" s="48"/>
      <c r="F47" s="47">
        <f t="shared" si="4"/>
        <v>1925</v>
      </c>
      <c r="G47" s="44"/>
      <c r="H47" s="44">
        <f t="shared" si="3"/>
        <v>0</v>
      </c>
      <c r="I47" s="47">
        <f t="shared" si="5"/>
        <v>13186.25</v>
      </c>
    </row>
    <row r="48" spans="1:9" ht="15">
      <c r="A48" s="43"/>
      <c r="B48" s="42"/>
      <c r="C48" s="42"/>
      <c r="D48" s="42"/>
      <c r="E48" s="44"/>
      <c r="F48" s="47">
        <f t="shared" si="4"/>
        <v>1925</v>
      </c>
      <c r="G48" s="44"/>
      <c r="H48" s="44">
        <f t="shared" si="3"/>
        <v>0</v>
      </c>
      <c r="I48" s="47">
        <f t="shared" si="5"/>
        <v>13186.25</v>
      </c>
    </row>
    <row r="49" spans="1:9" ht="15">
      <c r="A49" s="43"/>
      <c r="B49" s="42"/>
      <c r="C49" s="42"/>
      <c r="D49" s="42"/>
      <c r="E49" s="44"/>
      <c r="F49" s="47">
        <f t="shared" si="4"/>
        <v>1925</v>
      </c>
      <c r="G49" s="44"/>
      <c r="H49" s="44">
        <f t="shared" si="3"/>
        <v>0</v>
      </c>
      <c r="I49" s="47">
        <f t="shared" si="5"/>
        <v>13186.25</v>
      </c>
    </row>
    <row r="50" spans="1:9" ht="15">
      <c r="A50" s="43"/>
      <c r="B50" s="42"/>
      <c r="C50" s="42"/>
      <c r="D50" s="42"/>
      <c r="E50" s="44"/>
      <c r="F50" s="47">
        <f t="shared" si="4"/>
        <v>1925</v>
      </c>
      <c r="G50" s="44"/>
      <c r="H50" s="44">
        <f t="shared" si="3"/>
        <v>0</v>
      </c>
      <c r="I50" s="47">
        <f t="shared" si="5"/>
        <v>13186.25</v>
      </c>
    </row>
    <row r="51" spans="1:9" ht="15">
      <c r="A51" s="43"/>
      <c r="B51" s="42"/>
      <c r="C51" s="42"/>
      <c r="D51" s="42"/>
      <c r="E51" s="44"/>
      <c r="F51" s="47">
        <f t="shared" si="4"/>
        <v>1925</v>
      </c>
      <c r="G51" s="44"/>
      <c r="H51" s="44">
        <f t="shared" si="3"/>
        <v>0</v>
      </c>
      <c r="I51" s="47">
        <f t="shared" si="5"/>
        <v>13186.25</v>
      </c>
    </row>
    <row r="52" spans="1:9" ht="15">
      <c r="A52" s="43"/>
      <c r="B52" s="42"/>
      <c r="C52" s="42"/>
      <c r="D52" s="42"/>
      <c r="E52" s="44"/>
      <c r="F52" s="47">
        <f t="shared" si="4"/>
        <v>1925</v>
      </c>
      <c r="G52" s="44"/>
      <c r="H52" s="44">
        <f t="shared" si="3"/>
        <v>0</v>
      </c>
      <c r="I52" s="47">
        <f t="shared" si="5"/>
        <v>13186.25</v>
      </c>
    </row>
    <row r="53" spans="1:9" ht="15">
      <c r="A53" s="43"/>
      <c r="B53" s="42"/>
      <c r="C53" s="42"/>
      <c r="D53" s="42"/>
      <c r="E53" s="44"/>
      <c r="F53" s="47">
        <f t="shared" si="4"/>
        <v>1925</v>
      </c>
      <c r="G53" s="44"/>
      <c r="H53" s="44">
        <f t="shared" si="3"/>
        <v>0</v>
      </c>
      <c r="I53" s="47">
        <f t="shared" si="5"/>
        <v>13186.25</v>
      </c>
    </row>
    <row r="54" spans="1:9" ht="15">
      <c r="A54" s="43"/>
      <c r="B54" s="42"/>
      <c r="C54" s="42"/>
      <c r="D54" s="42"/>
      <c r="E54" s="44"/>
      <c r="F54" s="47">
        <f t="shared" si="4"/>
        <v>1925</v>
      </c>
      <c r="G54" s="44"/>
      <c r="H54" s="44">
        <f t="shared" si="3"/>
        <v>0</v>
      </c>
      <c r="I54" s="47">
        <f t="shared" si="5"/>
        <v>13186.25</v>
      </c>
    </row>
    <row r="55" spans="1:9" ht="15">
      <c r="A55" s="43"/>
      <c r="B55" s="42"/>
      <c r="C55" s="42"/>
      <c r="D55" s="42"/>
      <c r="E55" s="44"/>
      <c r="F55" s="47">
        <f t="shared" si="4"/>
        <v>1925</v>
      </c>
      <c r="G55" s="44"/>
      <c r="H55" s="44">
        <f t="shared" si="3"/>
        <v>0</v>
      </c>
      <c r="I55" s="47">
        <f t="shared" si="5"/>
        <v>13186.25</v>
      </c>
    </row>
    <row r="56" spans="1:9" ht="15">
      <c r="A56" s="43"/>
      <c r="B56" s="42"/>
      <c r="C56" s="42"/>
      <c r="D56" s="42"/>
      <c r="E56" s="44"/>
      <c r="F56" s="47">
        <f t="shared" si="4"/>
        <v>1925</v>
      </c>
      <c r="G56" s="44"/>
      <c r="H56" s="44">
        <f t="shared" si="3"/>
        <v>0</v>
      </c>
      <c r="I56" s="47">
        <f t="shared" si="5"/>
        <v>13186.25</v>
      </c>
    </row>
    <row r="57" spans="1:9" ht="15">
      <c r="A57" s="43"/>
      <c r="B57" s="42"/>
      <c r="C57" s="42"/>
      <c r="D57" s="42"/>
      <c r="E57" s="44"/>
      <c r="F57" s="47">
        <f t="shared" si="4"/>
        <v>1925</v>
      </c>
      <c r="G57" s="44"/>
      <c r="H57" s="44">
        <f t="shared" si="3"/>
        <v>0</v>
      </c>
      <c r="I57" s="47">
        <f t="shared" si="5"/>
        <v>13186.25</v>
      </c>
    </row>
    <row r="58" spans="1:9" ht="15">
      <c r="A58" s="43"/>
      <c r="B58" s="42"/>
      <c r="C58" s="42"/>
      <c r="D58" s="42"/>
      <c r="E58" s="44"/>
      <c r="F58" s="47">
        <f t="shared" si="4"/>
        <v>1925</v>
      </c>
      <c r="G58" s="44"/>
      <c r="H58" s="44">
        <f t="shared" si="3"/>
        <v>0</v>
      </c>
      <c r="I58" s="47">
        <f t="shared" si="5"/>
        <v>13186.25</v>
      </c>
    </row>
    <row r="59" spans="1:9" ht="15">
      <c r="A59" s="43"/>
      <c r="B59" s="42"/>
      <c r="C59" s="42"/>
      <c r="D59" s="42"/>
      <c r="E59" s="44"/>
      <c r="F59" s="47">
        <f t="shared" si="4"/>
        <v>1925</v>
      </c>
      <c r="G59" s="44"/>
      <c r="H59" s="44">
        <f t="shared" si="3"/>
        <v>0</v>
      </c>
      <c r="I59" s="47">
        <f t="shared" si="5"/>
        <v>13186.25</v>
      </c>
    </row>
    <row r="60" spans="1:9" ht="15">
      <c r="A60" s="43"/>
      <c r="B60" s="42"/>
      <c r="C60" s="42"/>
      <c r="D60" s="42"/>
      <c r="E60" s="44"/>
      <c r="F60" s="47">
        <f t="shared" si="4"/>
        <v>1925</v>
      </c>
      <c r="G60" s="44"/>
      <c r="H60" s="44">
        <f t="shared" si="3"/>
        <v>0</v>
      </c>
      <c r="I60" s="47">
        <f t="shared" si="5"/>
        <v>13186.25</v>
      </c>
    </row>
    <row r="61" spans="1:9" ht="15">
      <c r="A61" s="43"/>
      <c r="B61" s="42"/>
      <c r="C61" s="42"/>
      <c r="D61" s="42"/>
      <c r="E61" s="44"/>
      <c r="F61" s="47">
        <f t="shared" si="4"/>
        <v>1925</v>
      </c>
      <c r="G61" s="44"/>
      <c r="H61" s="44">
        <f t="shared" si="3"/>
        <v>0</v>
      </c>
      <c r="I61" s="47">
        <f t="shared" si="5"/>
        <v>13186.25</v>
      </c>
    </row>
    <row r="62" spans="1:9" ht="15">
      <c r="A62" s="43"/>
      <c r="B62" s="42"/>
      <c r="C62" s="42"/>
      <c r="D62" s="42"/>
      <c r="E62" s="44"/>
      <c r="F62" s="47">
        <f t="shared" si="4"/>
        <v>1925</v>
      </c>
      <c r="G62" s="44"/>
      <c r="H62" s="44">
        <f t="shared" si="3"/>
        <v>0</v>
      </c>
      <c r="I62" s="47">
        <f t="shared" si="5"/>
        <v>13186.25</v>
      </c>
    </row>
    <row r="63" spans="1:9" ht="15">
      <c r="A63" s="43"/>
      <c r="B63" s="42"/>
      <c r="C63" s="42"/>
      <c r="D63" s="42"/>
      <c r="E63" s="44"/>
      <c r="F63" s="47">
        <f t="shared" si="4"/>
        <v>1925</v>
      </c>
      <c r="G63" s="44"/>
      <c r="H63" s="44">
        <f t="shared" si="3"/>
        <v>0</v>
      </c>
      <c r="I63" s="47">
        <f t="shared" si="5"/>
        <v>13186.25</v>
      </c>
    </row>
    <row r="64" spans="1:9" ht="15">
      <c r="A64" s="43"/>
      <c r="B64" s="42"/>
      <c r="C64" s="42"/>
      <c r="D64" s="42"/>
      <c r="E64" s="44"/>
      <c r="F64" s="47">
        <f t="shared" si="4"/>
        <v>1925</v>
      </c>
      <c r="G64" s="44"/>
      <c r="H64" s="44">
        <f t="shared" si="3"/>
        <v>0</v>
      </c>
      <c r="I64" s="47">
        <f t="shared" si="5"/>
        <v>13186.25</v>
      </c>
    </row>
    <row r="65" spans="1:9" ht="15.75" thickBot="1">
      <c r="A65" s="43"/>
      <c r="B65" s="42"/>
      <c r="C65" s="42"/>
      <c r="D65" s="42"/>
      <c r="E65" s="45"/>
      <c r="F65" s="49">
        <f t="shared" si="4"/>
        <v>1925</v>
      </c>
      <c r="G65" s="44"/>
      <c r="H65" s="45">
        <f t="shared" si="3"/>
        <v>0</v>
      </c>
      <c r="I65" s="49">
        <f t="shared" si="5"/>
        <v>13186.25</v>
      </c>
    </row>
    <row r="66" spans="1:9" ht="15">
      <c r="A66" s="43"/>
      <c r="B66" s="42"/>
      <c r="C66" s="42"/>
      <c r="D66" s="42"/>
      <c r="E66" s="44">
        <f>SUM(E37:E65)</f>
        <v>275</v>
      </c>
      <c r="F66" s="31">
        <f>D36-E66</f>
        <v>1925</v>
      </c>
      <c r="G66" s="44"/>
      <c r="H66" s="44">
        <f>SUM(H37:H65)</f>
        <v>1883.75</v>
      </c>
      <c r="I66" s="31">
        <f>G36-H66</f>
        <v>13186.25</v>
      </c>
    </row>
    <row r="67" spans="1:8" ht="15">
      <c r="A67" s="43"/>
      <c r="B67" s="42"/>
      <c r="C67" s="42"/>
      <c r="D67" s="42"/>
      <c r="E67" s="44"/>
      <c r="F67" s="40"/>
      <c r="G67" s="44"/>
      <c r="H67" s="44"/>
    </row>
    <row r="68" spans="1:9" ht="18.75">
      <c r="A68" s="94" t="str">
        <f>+A1</f>
        <v>PROYECTO "SISTEMA DE AGUA NUEVA AMERICA"</v>
      </c>
      <c r="B68" s="94"/>
      <c r="C68" s="94"/>
      <c r="D68" s="94"/>
      <c r="E68" s="94"/>
      <c r="F68" s="94"/>
      <c r="G68" s="94"/>
      <c r="H68" s="94"/>
      <c r="I68" s="94"/>
    </row>
    <row r="69" spans="1:9" ht="15.75">
      <c r="A69" s="95" t="str">
        <f>+A2</f>
        <v>*** INFORME ECONOMICO MES DE MARZO ***</v>
      </c>
      <c r="B69" s="95"/>
      <c r="C69" s="95"/>
      <c r="D69" s="95"/>
      <c r="E69" s="95"/>
      <c r="F69" s="95"/>
      <c r="G69" s="95"/>
      <c r="H69" s="95"/>
      <c r="I69" s="95"/>
    </row>
    <row r="70" spans="1:9" ht="15">
      <c r="A70" s="17"/>
      <c r="B70" s="17"/>
      <c r="C70" s="17"/>
      <c r="D70" s="18"/>
      <c r="E70" s="17"/>
      <c r="F70" s="18"/>
      <c r="G70" s="17"/>
      <c r="H70" s="19"/>
      <c r="I70" s="19"/>
    </row>
    <row r="71" spans="1:9" ht="15">
      <c r="A71" s="40"/>
      <c r="B71" s="40"/>
      <c r="C71" s="40"/>
      <c r="D71" s="40"/>
      <c r="E71" s="40"/>
      <c r="F71" s="40"/>
      <c r="G71" s="40"/>
      <c r="H71" s="23" t="s">
        <v>8</v>
      </c>
      <c r="I71" s="24">
        <f>+I32</f>
        <v>6.85</v>
      </c>
    </row>
    <row r="72" spans="1:7" ht="15">
      <c r="A72" s="40"/>
      <c r="B72" s="40"/>
      <c r="C72" s="40"/>
      <c r="D72" s="40"/>
      <c r="E72" s="40"/>
      <c r="F72" s="40"/>
      <c r="G72" s="40"/>
    </row>
    <row r="73" spans="1:9" ht="15">
      <c r="A73" s="96" t="s">
        <v>0</v>
      </c>
      <c r="B73" s="105" t="s">
        <v>9</v>
      </c>
      <c r="C73" s="60" t="s">
        <v>33</v>
      </c>
      <c r="D73" s="99" t="s">
        <v>6</v>
      </c>
      <c r="E73" s="100"/>
      <c r="F73" s="101"/>
      <c r="G73" s="102" t="s">
        <v>7</v>
      </c>
      <c r="H73" s="102"/>
      <c r="I73" s="102"/>
    </row>
    <row r="74" spans="1:9" ht="15">
      <c r="A74" s="96"/>
      <c r="B74" s="105"/>
      <c r="C74" s="7" t="s">
        <v>1</v>
      </c>
      <c r="D74" s="7" t="s">
        <v>2</v>
      </c>
      <c r="E74" s="8" t="s">
        <v>3</v>
      </c>
      <c r="F74" s="9" t="s">
        <v>4</v>
      </c>
      <c r="G74" s="7" t="s">
        <v>2</v>
      </c>
      <c r="H74" s="7" t="s">
        <v>5</v>
      </c>
      <c r="I74" s="7" t="s">
        <v>4</v>
      </c>
    </row>
    <row r="75" spans="1:9" ht="15">
      <c r="A75" s="43"/>
      <c r="B75" s="42"/>
      <c r="C75" s="35" t="str">
        <f>+C36</f>
        <v>Saldo al 29/02/2013</v>
      </c>
      <c r="D75" s="41">
        <f>+ENERO!F174</f>
        <v>742</v>
      </c>
      <c r="E75" s="44"/>
      <c r="F75" s="26">
        <f>D75-E75</f>
        <v>742</v>
      </c>
      <c r="G75" s="27">
        <f>F75*I71</f>
        <v>5082.7</v>
      </c>
      <c r="H75" s="25"/>
      <c r="I75" s="26">
        <f>G75-H75</f>
        <v>5082.7</v>
      </c>
    </row>
    <row r="76" spans="1:9" ht="15">
      <c r="A76" s="43"/>
      <c r="B76" s="42"/>
      <c r="C76" s="42"/>
      <c r="D76" s="42"/>
      <c r="E76" s="44"/>
      <c r="F76" s="47">
        <f aca="true" t="shared" si="6" ref="F76:F95">F75+D76-E76</f>
        <v>742</v>
      </c>
      <c r="G76" s="44"/>
      <c r="H76" s="44">
        <f aca="true" t="shared" si="7" ref="H76:H94">E76*$I$71</f>
        <v>0</v>
      </c>
      <c r="I76" s="47">
        <f>I75+G76-H76</f>
        <v>5082.7</v>
      </c>
    </row>
    <row r="77" spans="1:9" ht="15">
      <c r="A77" s="43"/>
      <c r="B77" s="42"/>
      <c r="C77" s="42"/>
      <c r="D77" s="42"/>
      <c r="E77" s="44"/>
      <c r="F77" s="47">
        <f t="shared" si="6"/>
        <v>742</v>
      </c>
      <c r="G77" s="44"/>
      <c r="H77" s="44">
        <f t="shared" si="7"/>
        <v>0</v>
      </c>
      <c r="I77" s="47">
        <f aca="true" t="shared" si="8" ref="I77:I95">I76+G77-H77</f>
        <v>5082.7</v>
      </c>
    </row>
    <row r="78" spans="1:9" ht="15">
      <c r="A78" s="43"/>
      <c r="B78" s="42"/>
      <c r="C78" s="42"/>
      <c r="D78" s="42"/>
      <c r="E78" s="44"/>
      <c r="F78" s="47">
        <f t="shared" si="6"/>
        <v>742</v>
      </c>
      <c r="G78" s="44"/>
      <c r="H78" s="44">
        <f t="shared" si="7"/>
        <v>0</v>
      </c>
      <c r="I78" s="47">
        <f t="shared" si="8"/>
        <v>5082.7</v>
      </c>
    </row>
    <row r="79" spans="1:9" ht="15">
      <c r="A79" s="43"/>
      <c r="B79" s="42"/>
      <c r="C79" s="42"/>
      <c r="D79" s="42"/>
      <c r="E79" s="44"/>
      <c r="F79" s="47">
        <f t="shared" si="6"/>
        <v>742</v>
      </c>
      <c r="G79" s="44"/>
      <c r="H79" s="44">
        <f t="shared" si="7"/>
        <v>0</v>
      </c>
      <c r="I79" s="47">
        <f t="shared" si="8"/>
        <v>5082.7</v>
      </c>
    </row>
    <row r="80" spans="1:9" ht="15">
      <c r="A80" s="43"/>
      <c r="B80" s="42"/>
      <c r="C80" s="42"/>
      <c r="D80" s="42"/>
      <c r="E80" s="44"/>
      <c r="F80" s="47">
        <f t="shared" si="6"/>
        <v>742</v>
      </c>
      <c r="G80" s="44"/>
      <c r="H80" s="44">
        <f t="shared" si="7"/>
        <v>0</v>
      </c>
      <c r="I80" s="47">
        <f t="shared" si="8"/>
        <v>5082.7</v>
      </c>
    </row>
    <row r="81" spans="1:9" ht="15">
      <c r="A81" s="43"/>
      <c r="B81" s="42"/>
      <c r="C81" s="42"/>
      <c r="D81" s="42"/>
      <c r="E81" s="44"/>
      <c r="F81" s="47">
        <f t="shared" si="6"/>
        <v>742</v>
      </c>
      <c r="G81" s="44"/>
      <c r="H81" s="44">
        <f t="shared" si="7"/>
        <v>0</v>
      </c>
      <c r="I81" s="47">
        <f t="shared" si="8"/>
        <v>5082.7</v>
      </c>
    </row>
    <row r="82" spans="1:9" ht="15">
      <c r="A82" s="43"/>
      <c r="B82" s="42"/>
      <c r="C82" s="42"/>
      <c r="D82" s="42"/>
      <c r="E82" s="44"/>
      <c r="F82" s="47">
        <f t="shared" si="6"/>
        <v>742</v>
      </c>
      <c r="G82" s="44"/>
      <c r="H82" s="44">
        <f t="shared" si="7"/>
        <v>0</v>
      </c>
      <c r="I82" s="47">
        <f t="shared" si="8"/>
        <v>5082.7</v>
      </c>
    </row>
    <row r="83" spans="1:9" ht="15">
      <c r="A83" s="43"/>
      <c r="B83" s="42"/>
      <c r="C83" s="42"/>
      <c r="D83" s="42"/>
      <c r="E83" s="44"/>
      <c r="F83" s="47">
        <f t="shared" si="6"/>
        <v>742</v>
      </c>
      <c r="G83" s="44"/>
      <c r="H83" s="44">
        <f t="shared" si="7"/>
        <v>0</v>
      </c>
      <c r="I83" s="47">
        <f t="shared" si="8"/>
        <v>5082.7</v>
      </c>
    </row>
    <row r="84" spans="1:9" ht="15">
      <c r="A84" s="43"/>
      <c r="B84" s="42"/>
      <c r="C84" s="42"/>
      <c r="D84" s="42"/>
      <c r="E84" s="44"/>
      <c r="F84" s="47">
        <f t="shared" si="6"/>
        <v>742</v>
      </c>
      <c r="G84" s="44"/>
      <c r="H84" s="44">
        <f t="shared" si="7"/>
        <v>0</v>
      </c>
      <c r="I84" s="47">
        <f t="shared" si="8"/>
        <v>5082.7</v>
      </c>
    </row>
    <row r="85" spans="1:9" ht="15">
      <c r="A85" s="43"/>
      <c r="B85" s="42"/>
      <c r="C85" s="42"/>
      <c r="D85" s="42"/>
      <c r="E85" s="44"/>
      <c r="F85" s="47">
        <f t="shared" si="6"/>
        <v>742</v>
      </c>
      <c r="G85" s="44"/>
      <c r="H85" s="44">
        <f t="shared" si="7"/>
        <v>0</v>
      </c>
      <c r="I85" s="47">
        <f t="shared" si="8"/>
        <v>5082.7</v>
      </c>
    </row>
    <row r="86" spans="1:9" ht="15">
      <c r="A86" s="43"/>
      <c r="B86" s="42"/>
      <c r="C86" s="42"/>
      <c r="D86" s="42"/>
      <c r="E86" s="44"/>
      <c r="F86" s="47">
        <f t="shared" si="6"/>
        <v>742</v>
      </c>
      <c r="G86" s="44"/>
      <c r="H86" s="44">
        <f t="shared" si="7"/>
        <v>0</v>
      </c>
      <c r="I86" s="47">
        <f t="shared" si="8"/>
        <v>5082.7</v>
      </c>
    </row>
    <row r="87" spans="1:9" ht="15">
      <c r="A87" s="43"/>
      <c r="B87" s="42"/>
      <c r="C87" s="42"/>
      <c r="D87" s="42"/>
      <c r="E87" s="44"/>
      <c r="F87" s="47">
        <f t="shared" si="6"/>
        <v>742</v>
      </c>
      <c r="G87" s="44"/>
      <c r="H87" s="44">
        <f t="shared" si="7"/>
        <v>0</v>
      </c>
      <c r="I87" s="47">
        <f t="shared" si="8"/>
        <v>5082.7</v>
      </c>
    </row>
    <row r="88" spans="1:9" ht="15">
      <c r="A88" s="43"/>
      <c r="B88" s="42"/>
      <c r="C88" s="42"/>
      <c r="D88" s="42"/>
      <c r="E88" s="44"/>
      <c r="F88" s="47">
        <f t="shared" si="6"/>
        <v>742</v>
      </c>
      <c r="G88" s="44"/>
      <c r="H88" s="44">
        <f t="shared" si="7"/>
        <v>0</v>
      </c>
      <c r="I88" s="47">
        <f t="shared" si="8"/>
        <v>5082.7</v>
      </c>
    </row>
    <row r="89" spans="1:9" ht="15">
      <c r="A89" s="43"/>
      <c r="B89" s="42"/>
      <c r="C89" s="42"/>
      <c r="D89" s="42"/>
      <c r="E89" s="48"/>
      <c r="F89" s="47">
        <f t="shared" si="6"/>
        <v>742</v>
      </c>
      <c r="G89" s="44"/>
      <c r="H89" s="44">
        <f t="shared" si="7"/>
        <v>0</v>
      </c>
      <c r="I89" s="47">
        <f t="shared" si="8"/>
        <v>5082.7</v>
      </c>
    </row>
    <row r="90" spans="1:9" ht="15">
      <c r="A90" s="43"/>
      <c r="B90" s="42"/>
      <c r="C90" s="42"/>
      <c r="D90" s="42"/>
      <c r="E90" s="44"/>
      <c r="F90" s="47">
        <f t="shared" si="6"/>
        <v>742</v>
      </c>
      <c r="G90" s="44"/>
      <c r="H90" s="44">
        <f t="shared" si="7"/>
        <v>0</v>
      </c>
      <c r="I90" s="47">
        <f t="shared" si="8"/>
        <v>5082.7</v>
      </c>
    </row>
    <row r="91" spans="1:9" ht="15">
      <c r="A91" s="43"/>
      <c r="B91" s="42"/>
      <c r="C91" s="42"/>
      <c r="D91" s="42"/>
      <c r="E91" s="48"/>
      <c r="F91" s="47">
        <f t="shared" si="6"/>
        <v>742</v>
      </c>
      <c r="G91" s="44"/>
      <c r="H91" s="44">
        <f t="shared" si="7"/>
        <v>0</v>
      </c>
      <c r="I91" s="47">
        <f t="shared" si="8"/>
        <v>5082.7</v>
      </c>
    </row>
    <row r="92" spans="1:9" ht="15">
      <c r="A92" s="43"/>
      <c r="B92" s="42"/>
      <c r="C92" s="42"/>
      <c r="D92" s="42"/>
      <c r="E92" s="44"/>
      <c r="F92" s="47">
        <f t="shared" si="6"/>
        <v>742</v>
      </c>
      <c r="G92" s="44"/>
      <c r="H92" s="44">
        <f t="shared" si="7"/>
        <v>0</v>
      </c>
      <c r="I92" s="47">
        <f t="shared" si="8"/>
        <v>5082.7</v>
      </c>
    </row>
    <row r="93" spans="1:9" ht="18.75" customHeight="1">
      <c r="A93" s="43"/>
      <c r="B93" s="42"/>
      <c r="C93" s="42"/>
      <c r="D93" s="42"/>
      <c r="E93" s="44"/>
      <c r="F93" s="47">
        <f t="shared" si="6"/>
        <v>742</v>
      </c>
      <c r="G93" s="44"/>
      <c r="H93" s="44">
        <f t="shared" si="7"/>
        <v>0</v>
      </c>
      <c r="I93" s="47">
        <f t="shared" si="8"/>
        <v>5082.7</v>
      </c>
    </row>
    <row r="94" spans="1:9" ht="15">
      <c r="A94" s="43"/>
      <c r="B94" s="42"/>
      <c r="C94" s="42"/>
      <c r="D94" s="42"/>
      <c r="E94" s="44"/>
      <c r="F94" s="47">
        <f t="shared" si="6"/>
        <v>742</v>
      </c>
      <c r="G94" s="48"/>
      <c r="H94" s="48">
        <f t="shared" si="7"/>
        <v>0</v>
      </c>
      <c r="I94" s="47">
        <f t="shared" si="8"/>
        <v>5082.7</v>
      </c>
    </row>
    <row r="95" spans="1:9" ht="15">
      <c r="A95" s="43"/>
      <c r="B95" s="42"/>
      <c r="C95" s="42"/>
      <c r="D95" s="42"/>
      <c r="E95" s="48"/>
      <c r="F95" s="47">
        <f t="shared" si="6"/>
        <v>742</v>
      </c>
      <c r="G95" s="48"/>
      <c r="H95" s="48">
        <f>E95*$I$71</f>
        <v>0</v>
      </c>
      <c r="I95" s="47">
        <f t="shared" si="8"/>
        <v>5082.7</v>
      </c>
    </row>
    <row r="96" spans="1:9" ht="15">
      <c r="A96" s="43"/>
      <c r="B96" s="42"/>
      <c r="C96" s="42"/>
      <c r="D96" s="42"/>
      <c r="E96" s="44"/>
      <c r="F96" s="47">
        <f>F95+D96-E96</f>
        <v>742</v>
      </c>
      <c r="G96" s="48"/>
      <c r="H96" s="48">
        <f>E96*$I$71</f>
        <v>0</v>
      </c>
      <c r="I96" s="47">
        <f>I95+G96-H96</f>
        <v>5082.7</v>
      </c>
    </row>
    <row r="97" spans="1:9" ht="15">
      <c r="A97" s="43"/>
      <c r="B97" s="42"/>
      <c r="C97" s="42"/>
      <c r="D97" s="42"/>
      <c r="E97" s="44"/>
      <c r="F97" s="47">
        <f>F96+D97-E97</f>
        <v>742</v>
      </c>
      <c r="G97" s="48"/>
      <c r="H97" s="48">
        <f>E97*$I$71</f>
        <v>0</v>
      </c>
      <c r="I97" s="47">
        <f>I96+G97-H97</f>
        <v>5082.7</v>
      </c>
    </row>
    <row r="98" spans="1:9" ht="15.75" thickBot="1">
      <c r="A98" s="43"/>
      <c r="B98" s="42"/>
      <c r="C98" s="42"/>
      <c r="D98" s="42"/>
      <c r="E98" s="45"/>
      <c r="F98" s="49">
        <f>F97+D98-E98</f>
        <v>742</v>
      </c>
      <c r="G98" s="45"/>
      <c r="H98" s="45">
        <f>E98*$I$71</f>
        <v>0</v>
      </c>
      <c r="I98" s="49">
        <f>I97+G98-H98</f>
        <v>5082.7</v>
      </c>
    </row>
    <row r="99" spans="1:9" ht="15">
      <c r="A99" s="43"/>
      <c r="B99" s="42"/>
      <c r="C99" s="42"/>
      <c r="D99" s="42"/>
      <c r="E99" s="44">
        <f>SUM(E76:E98)</f>
        <v>0</v>
      </c>
      <c r="F99" s="31">
        <f>D75-E99</f>
        <v>742</v>
      </c>
      <c r="G99" s="32"/>
      <c r="H99" s="33">
        <f>SUM(H76:H98)</f>
        <v>0</v>
      </c>
      <c r="I99" s="31">
        <f>G75-H99</f>
        <v>5082.7</v>
      </c>
    </row>
    <row r="100" spans="1:7" ht="15">
      <c r="A100" s="43"/>
      <c r="B100" s="42"/>
      <c r="C100" s="42"/>
      <c r="D100" s="42"/>
      <c r="E100" s="44"/>
      <c r="F100" s="40"/>
      <c r="G100" s="40"/>
    </row>
    <row r="101" spans="1:7" ht="15">
      <c r="A101" s="43"/>
      <c r="B101" s="42"/>
      <c r="C101" s="42"/>
      <c r="D101" s="42"/>
      <c r="E101" s="44"/>
      <c r="F101" s="40"/>
      <c r="G101" s="40"/>
    </row>
    <row r="102" spans="1:7" ht="15">
      <c r="A102" s="43"/>
      <c r="B102" s="42"/>
      <c r="C102" s="42"/>
      <c r="D102" s="42"/>
      <c r="E102" s="44"/>
      <c r="F102" s="40"/>
      <c r="G102" s="40"/>
    </row>
    <row r="103" spans="1:7" ht="15">
      <c r="A103" s="43"/>
      <c r="B103" s="42"/>
      <c r="C103" s="42"/>
      <c r="D103" s="42"/>
      <c r="E103" s="44"/>
      <c r="F103" s="40"/>
      <c r="G103" s="40"/>
    </row>
    <row r="104" spans="1:7" ht="15">
      <c r="A104" s="43"/>
      <c r="B104" s="42"/>
      <c r="C104" s="42"/>
      <c r="D104" s="42"/>
      <c r="E104" s="44"/>
      <c r="F104" s="40"/>
      <c r="G104" s="40"/>
    </row>
    <row r="105" spans="1:7" ht="15">
      <c r="A105" s="43"/>
      <c r="B105" s="42"/>
      <c r="C105" s="42"/>
      <c r="D105" s="42"/>
      <c r="E105" s="44"/>
      <c r="F105" s="40"/>
      <c r="G105" s="40"/>
    </row>
    <row r="106" spans="1:7" ht="15">
      <c r="A106" s="43"/>
      <c r="B106" s="42"/>
      <c r="C106" s="42"/>
      <c r="D106" s="42"/>
      <c r="E106" s="44"/>
      <c r="F106" s="40"/>
      <c r="G106" s="40"/>
    </row>
    <row r="107" spans="1:7" ht="15">
      <c r="A107" s="43"/>
      <c r="B107" s="42"/>
      <c r="C107" s="42"/>
      <c r="D107" s="42"/>
      <c r="E107" s="44"/>
      <c r="F107" s="40"/>
      <c r="G107" s="40"/>
    </row>
    <row r="108" spans="1:7" ht="15">
      <c r="A108" s="43"/>
      <c r="B108" s="42"/>
      <c r="C108" s="42"/>
      <c r="D108" s="42"/>
      <c r="E108" s="44"/>
      <c r="F108" s="40"/>
      <c r="G108" s="40"/>
    </row>
    <row r="109" spans="1:9" ht="18.75">
      <c r="A109" s="94" t="str">
        <f>+A1</f>
        <v>PROYECTO "SISTEMA DE AGUA NUEVA AMERICA"</v>
      </c>
      <c r="B109" s="94"/>
      <c r="C109" s="94"/>
      <c r="D109" s="94"/>
      <c r="E109" s="94"/>
      <c r="F109" s="94"/>
      <c r="G109" s="94"/>
      <c r="H109" s="94"/>
      <c r="I109" s="94"/>
    </row>
    <row r="110" spans="1:9" ht="15.75">
      <c r="A110" s="95" t="str">
        <f>+A2</f>
        <v>*** INFORME ECONOMICO MES DE MARZO ***</v>
      </c>
      <c r="B110" s="95"/>
      <c r="C110" s="95"/>
      <c r="D110" s="95"/>
      <c r="E110" s="95"/>
      <c r="F110" s="95"/>
      <c r="G110" s="34"/>
      <c r="H110" s="34"/>
      <c r="I110" s="34"/>
    </row>
    <row r="111" spans="1:8" ht="15">
      <c r="A111" s="17"/>
      <c r="B111" s="17"/>
      <c r="C111" s="17"/>
      <c r="D111" s="18"/>
      <c r="E111" s="17"/>
      <c r="F111" s="40"/>
      <c r="G111" s="44"/>
      <c r="H111" s="44"/>
    </row>
    <row r="112" spans="1:9" ht="15">
      <c r="A112" s="40"/>
      <c r="B112" s="40"/>
      <c r="C112" s="40"/>
      <c r="D112" s="40"/>
      <c r="E112" s="40"/>
      <c r="F112" s="40"/>
      <c r="G112" s="40"/>
      <c r="H112" s="23" t="s">
        <v>8</v>
      </c>
      <c r="I112" s="24">
        <f>+I71</f>
        <v>6.85</v>
      </c>
    </row>
    <row r="113" spans="1:7" ht="15">
      <c r="A113" s="40"/>
      <c r="B113" s="40"/>
      <c r="C113" s="40"/>
      <c r="D113" s="40"/>
      <c r="E113" s="40"/>
      <c r="F113" s="40"/>
      <c r="G113" s="40"/>
    </row>
    <row r="114" spans="1:9" ht="15">
      <c r="A114" s="96" t="s">
        <v>0</v>
      </c>
      <c r="B114" s="105" t="s">
        <v>9</v>
      </c>
      <c r="C114" s="60" t="s">
        <v>34</v>
      </c>
      <c r="D114" s="99" t="s">
        <v>6</v>
      </c>
      <c r="E114" s="100"/>
      <c r="F114" s="101"/>
      <c r="G114" s="102" t="s">
        <v>7</v>
      </c>
      <c r="H114" s="102"/>
      <c r="I114" s="102"/>
    </row>
    <row r="115" spans="1:9" ht="15">
      <c r="A115" s="96"/>
      <c r="B115" s="105"/>
      <c r="C115" s="7" t="s">
        <v>1</v>
      </c>
      <c r="D115" s="7" t="s">
        <v>2</v>
      </c>
      <c r="E115" s="8" t="s">
        <v>3</v>
      </c>
      <c r="F115" s="9" t="s">
        <v>4</v>
      </c>
      <c r="G115" s="7" t="s">
        <v>2</v>
      </c>
      <c r="H115" s="7" t="s">
        <v>5</v>
      </c>
      <c r="I115" s="7" t="s">
        <v>4</v>
      </c>
    </row>
    <row r="116" spans="1:9" ht="15">
      <c r="A116" s="43"/>
      <c r="B116" s="42"/>
      <c r="C116" s="35" t="str">
        <f>+C75</f>
        <v>Saldo al 29/02/2013</v>
      </c>
      <c r="D116" s="41">
        <f>+ENERO!F175</f>
        <v>12061.62390670554</v>
      </c>
      <c r="E116" s="44"/>
      <c r="F116" s="26">
        <f>D116-E116</f>
        <v>12061.62390670554</v>
      </c>
      <c r="G116" s="27">
        <f>F116*I112</f>
        <v>82622.12376093294</v>
      </c>
      <c r="H116" s="25"/>
      <c r="I116" s="26">
        <f>G116-H116</f>
        <v>82622.12376093294</v>
      </c>
    </row>
    <row r="117" spans="1:9" ht="15">
      <c r="A117" s="43"/>
      <c r="B117" s="42"/>
      <c r="C117" s="42"/>
      <c r="D117" s="42"/>
      <c r="E117" s="44"/>
      <c r="F117" s="47">
        <f aca="true" t="shared" si="9" ref="F117:F124">F116+D117-E117</f>
        <v>12061.62390670554</v>
      </c>
      <c r="G117" s="44"/>
      <c r="H117" s="44">
        <f aca="true" t="shared" si="10" ref="H117:H124">E117*$I$4</f>
        <v>0</v>
      </c>
      <c r="I117" s="47">
        <f aca="true" t="shared" si="11" ref="I117:I124">I116+G117-H117</f>
        <v>82622.12376093294</v>
      </c>
    </row>
    <row r="118" spans="1:9" ht="15">
      <c r="A118" s="43"/>
      <c r="B118" s="42"/>
      <c r="C118" s="42"/>
      <c r="D118" s="42"/>
      <c r="E118" s="48"/>
      <c r="F118" s="47">
        <f t="shared" si="9"/>
        <v>12061.62390670554</v>
      </c>
      <c r="G118" s="44"/>
      <c r="H118" s="44">
        <f t="shared" si="10"/>
        <v>0</v>
      </c>
      <c r="I118" s="47">
        <f t="shared" si="11"/>
        <v>82622.12376093294</v>
      </c>
    </row>
    <row r="119" spans="1:9" ht="15">
      <c r="A119" s="43"/>
      <c r="B119" s="42"/>
      <c r="C119" s="42"/>
      <c r="D119" s="42"/>
      <c r="E119" s="44"/>
      <c r="F119" s="47">
        <f t="shared" si="9"/>
        <v>12061.62390670554</v>
      </c>
      <c r="G119" s="44"/>
      <c r="H119" s="44">
        <f t="shared" si="10"/>
        <v>0</v>
      </c>
      <c r="I119" s="47">
        <f t="shared" si="11"/>
        <v>82622.12376093294</v>
      </c>
    </row>
    <row r="120" spans="1:9" ht="15">
      <c r="A120" s="43"/>
      <c r="B120" s="42"/>
      <c r="C120" s="42"/>
      <c r="D120" s="42"/>
      <c r="E120" s="48"/>
      <c r="F120" s="26">
        <f t="shared" si="9"/>
        <v>12061.62390670554</v>
      </c>
      <c r="G120" s="48"/>
      <c r="H120" s="48">
        <f t="shared" si="10"/>
        <v>0</v>
      </c>
      <c r="I120" s="26">
        <f t="shared" si="11"/>
        <v>82622.12376093294</v>
      </c>
    </row>
    <row r="121" spans="1:9" ht="15">
      <c r="A121" s="43"/>
      <c r="B121" s="42"/>
      <c r="C121" s="42"/>
      <c r="D121" s="42"/>
      <c r="E121" s="44"/>
      <c r="F121" s="47">
        <f t="shared" si="9"/>
        <v>12061.62390670554</v>
      </c>
      <c r="G121" s="44"/>
      <c r="H121" s="44">
        <f t="shared" si="10"/>
        <v>0</v>
      </c>
      <c r="I121" s="47">
        <f t="shared" si="11"/>
        <v>82622.12376093294</v>
      </c>
    </row>
    <row r="122" spans="1:9" ht="15">
      <c r="A122" s="43"/>
      <c r="B122" s="42"/>
      <c r="C122" s="42"/>
      <c r="D122" s="42"/>
      <c r="E122" s="48"/>
      <c r="F122" s="47">
        <f t="shared" si="9"/>
        <v>12061.62390670554</v>
      </c>
      <c r="G122" s="44"/>
      <c r="H122" s="44">
        <f t="shared" si="10"/>
        <v>0</v>
      </c>
      <c r="I122" s="47">
        <f t="shared" si="11"/>
        <v>82622.12376093294</v>
      </c>
    </row>
    <row r="123" spans="1:9" ht="15">
      <c r="A123" s="43"/>
      <c r="B123" s="42"/>
      <c r="C123" s="42"/>
      <c r="D123" s="42"/>
      <c r="E123" s="44"/>
      <c r="F123" s="47">
        <f t="shared" si="9"/>
        <v>12061.62390670554</v>
      </c>
      <c r="G123" s="44"/>
      <c r="H123" s="44">
        <f t="shared" si="10"/>
        <v>0</v>
      </c>
      <c r="I123" s="47">
        <f t="shared" si="11"/>
        <v>82622.12376093294</v>
      </c>
    </row>
    <row r="124" spans="1:9" ht="15.75" thickBot="1">
      <c r="A124" s="43"/>
      <c r="B124" s="42"/>
      <c r="C124" s="42"/>
      <c r="D124" s="42"/>
      <c r="E124" s="45"/>
      <c r="F124" s="49">
        <f t="shared" si="9"/>
        <v>12061.62390670554</v>
      </c>
      <c r="G124" s="44"/>
      <c r="H124" s="45">
        <f t="shared" si="10"/>
        <v>0</v>
      </c>
      <c r="I124" s="49">
        <f t="shared" si="11"/>
        <v>82622.12376093294</v>
      </c>
    </row>
    <row r="125" spans="1:9" ht="15">
      <c r="A125" s="43"/>
      <c r="B125" s="42"/>
      <c r="C125" s="42"/>
      <c r="D125" s="42"/>
      <c r="E125" s="44">
        <f>SUM(E117:E124)</f>
        <v>0</v>
      </c>
      <c r="F125" s="47">
        <v>0</v>
      </c>
      <c r="G125" s="44"/>
      <c r="H125" s="44">
        <f>SUM(H117:H124)</f>
        <v>0</v>
      </c>
      <c r="I125" s="14">
        <f>G116-H125</f>
        <v>82622.12376093294</v>
      </c>
    </row>
    <row r="126" spans="1:8" ht="15">
      <c r="A126" s="43"/>
      <c r="B126" s="42"/>
      <c r="C126" s="42"/>
      <c r="D126" s="42"/>
      <c r="E126" s="44"/>
      <c r="F126" s="40"/>
      <c r="G126" s="44"/>
      <c r="H126" s="44"/>
    </row>
    <row r="127" spans="1:8" ht="15">
      <c r="A127" s="43"/>
      <c r="B127" s="42"/>
      <c r="C127" s="42"/>
      <c r="D127" s="42"/>
      <c r="E127" s="44"/>
      <c r="F127" s="40"/>
      <c r="G127" s="44"/>
      <c r="H127" s="44"/>
    </row>
    <row r="128" spans="1:8" ht="15">
      <c r="A128" s="43"/>
      <c r="B128" s="42"/>
      <c r="C128" s="42"/>
      <c r="D128" s="42"/>
      <c r="E128" s="44"/>
      <c r="F128" s="40"/>
      <c r="G128" s="44"/>
      <c r="H128" s="44"/>
    </row>
    <row r="129" spans="1:9" ht="18.75">
      <c r="A129" s="43"/>
      <c r="B129" s="42"/>
      <c r="C129" s="42"/>
      <c r="D129" s="42"/>
      <c r="E129" s="44"/>
      <c r="F129" s="58"/>
      <c r="G129" s="58"/>
      <c r="H129" s="58"/>
      <c r="I129" s="58"/>
    </row>
    <row r="130" spans="1:9" ht="15.75">
      <c r="A130" s="43"/>
      <c r="B130" s="42"/>
      <c r="C130" s="42"/>
      <c r="D130" s="42"/>
      <c r="E130" s="44"/>
      <c r="F130" s="59"/>
      <c r="G130" s="59"/>
      <c r="H130" s="59"/>
      <c r="I130" s="59"/>
    </row>
    <row r="131" spans="1:9" ht="15">
      <c r="A131" s="43"/>
      <c r="B131" s="42"/>
      <c r="C131" s="42"/>
      <c r="D131" s="42"/>
      <c r="E131" s="44"/>
      <c r="F131" s="18"/>
      <c r="G131" s="17"/>
      <c r="H131" s="19"/>
      <c r="I131" s="19"/>
    </row>
    <row r="132" spans="1:7" ht="15">
      <c r="A132" s="43"/>
      <c r="B132" s="42"/>
      <c r="C132" s="42"/>
      <c r="D132" s="42"/>
      <c r="E132" s="44"/>
      <c r="F132" s="40"/>
      <c r="G132" s="40"/>
    </row>
    <row r="133" spans="1:7" ht="15">
      <c r="A133" s="43"/>
      <c r="B133" s="42"/>
      <c r="C133" s="42"/>
      <c r="D133" s="42"/>
      <c r="E133" s="44"/>
      <c r="F133" s="40"/>
      <c r="G133" s="40"/>
    </row>
    <row r="134" spans="1:7" ht="15">
      <c r="A134" s="43"/>
      <c r="B134" s="42"/>
      <c r="C134" s="42"/>
      <c r="D134" s="42"/>
      <c r="E134" s="44"/>
      <c r="F134" s="40"/>
      <c r="G134" s="40"/>
    </row>
    <row r="135" spans="1:7" ht="15">
      <c r="A135" s="43"/>
      <c r="B135" s="42"/>
      <c r="C135" s="42"/>
      <c r="D135" s="42"/>
      <c r="E135" s="44"/>
      <c r="F135" s="40"/>
      <c r="G135" s="40"/>
    </row>
    <row r="136" spans="1:7" ht="15">
      <c r="A136" s="43"/>
      <c r="B136" s="42"/>
      <c r="C136" s="42"/>
      <c r="D136" s="42"/>
      <c r="E136" s="44"/>
      <c r="F136" s="40"/>
      <c r="G136" s="40"/>
    </row>
    <row r="137" spans="1:7" ht="15">
      <c r="A137" s="43"/>
      <c r="B137" s="42"/>
      <c r="C137" s="42"/>
      <c r="D137" s="42"/>
      <c r="E137" s="44"/>
      <c r="F137" s="40"/>
      <c r="G137" s="40"/>
    </row>
    <row r="138" spans="1:7" ht="15">
      <c r="A138" s="43"/>
      <c r="B138" s="42"/>
      <c r="C138" s="42"/>
      <c r="D138" s="42"/>
      <c r="E138" s="44"/>
      <c r="F138" s="40"/>
      <c r="G138" s="40"/>
    </row>
    <row r="139" spans="1:7" ht="15">
      <c r="A139" s="43"/>
      <c r="B139" s="42"/>
      <c r="C139" s="42"/>
      <c r="D139" s="42"/>
      <c r="E139" s="44"/>
      <c r="F139" s="40"/>
      <c r="G139" s="40"/>
    </row>
    <row r="140" spans="1:7" ht="15">
      <c r="A140" s="43"/>
      <c r="B140" s="42"/>
      <c r="C140" s="42"/>
      <c r="D140" s="42"/>
      <c r="E140" s="44"/>
      <c r="F140" s="40"/>
      <c r="G140" s="40"/>
    </row>
    <row r="141" spans="1:7" ht="15">
      <c r="A141" s="43"/>
      <c r="B141" s="42"/>
      <c r="C141" s="42"/>
      <c r="D141" s="42"/>
      <c r="E141" s="44"/>
      <c r="F141" s="40"/>
      <c r="G141" s="40"/>
    </row>
    <row r="142" spans="1:9" ht="18.75">
      <c r="A142" s="94" t="str">
        <f>+A1</f>
        <v>PROYECTO "SISTEMA DE AGUA NUEVA AMERICA"</v>
      </c>
      <c r="B142" s="94"/>
      <c r="C142" s="94"/>
      <c r="D142" s="94"/>
      <c r="E142" s="94"/>
      <c r="F142" s="94"/>
      <c r="G142" s="94"/>
      <c r="H142" s="94"/>
      <c r="I142" s="94"/>
    </row>
    <row r="143" spans="1:9" ht="15.75">
      <c r="A143" s="95" t="str">
        <f>+A2</f>
        <v>*** INFORME ECONOMICO MES DE MARZO ***</v>
      </c>
      <c r="B143" s="95"/>
      <c r="C143" s="95"/>
      <c r="D143" s="95"/>
      <c r="E143" s="95"/>
      <c r="F143" s="95"/>
      <c r="G143" s="34"/>
      <c r="H143" s="34"/>
      <c r="I143" s="34"/>
    </row>
    <row r="144" spans="1:7" ht="15">
      <c r="A144" s="17"/>
      <c r="B144" s="17"/>
      <c r="C144" s="17"/>
      <c r="D144" s="18"/>
      <c r="E144" s="17"/>
      <c r="F144" s="40"/>
      <c r="G144" s="40"/>
    </row>
    <row r="145" spans="1:9" ht="15">
      <c r="A145" s="40"/>
      <c r="B145" s="40"/>
      <c r="C145" s="40"/>
      <c r="D145" s="40"/>
      <c r="E145" s="40"/>
      <c r="F145" s="40"/>
      <c r="G145" s="40"/>
      <c r="H145" s="23" t="s">
        <v>8</v>
      </c>
      <c r="I145" s="24">
        <f>+I112</f>
        <v>6.85</v>
      </c>
    </row>
    <row r="146" spans="1:7" ht="15">
      <c r="A146" s="40"/>
      <c r="B146" s="40"/>
      <c r="C146" s="40"/>
      <c r="D146" s="40"/>
      <c r="E146" s="40"/>
      <c r="F146" s="40"/>
      <c r="G146" s="40"/>
    </row>
    <row r="147" spans="1:9" ht="15">
      <c r="A147" s="96" t="s">
        <v>0</v>
      </c>
      <c r="B147" s="105" t="s">
        <v>9</v>
      </c>
      <c r="C147" s="60" t="s">
        <v>11</v>
      </c>
      <c r="D147" s="99" t="s">
        <v>6</v>
      </c>
      <c r="E147" s="100"/>
      <c r="F147" s="101"/>
      <c r="G147" s="102" t="s">
        <v>7</v>
      </c>
      <c r="H147" s="102"/>
      <c r="I147" s="102"/>
    </row>
    <row r="148" spans="1:9" ht="15">
      <c r="A148" s="96"/>
      <c r="B148" s="105"/>
      <c r="C148" s="7" t="s">
        <v>1</v>
      </c>
      <c r="D148" s="7" t="s">
        <v>2</v>
      </c>
      <c r="E148" s="8" t="s">
        <v>3</v>
      </c>
      <c r="F148" s="9" t="s">
        <v>4</v>
      </c>
      <c r="G148" s="7" t="s">
        <v>2</v>
      </c>
      <c r="H148" s="7" t="s">
        <v>5</v>
      </c>
      <c r="I148" s="7" t="s">
        <v>4</v>
      </c>
    </row>
    <row r="149" spans="1:9" ht="15">
      <c r="A149" s="43"/>
      <c r="B149" s="42"/>
      <c r="C149" s="35" t="str">
        <f>+C116</f>
        <v>Saldo al 29/02/2013</v>
      </c>
      <c r="D149" s="41">
        <f>+FEBRERO!F176</f>
        <v>891.4699999999999</v>
      </c>
      <c r="E149" s="44"/>
      <c r="F149" s="26">
        <f>D149-E149</f>
        <v>891.4699999999999</v>
      </c>
      <c r="G149" s="27">
        <f>D149*$I$145</f>
        <v>6106.569499999999</v>
      </c>
      <c r="H149" s="25"/>
      <c r="I149" s="26">
        <f>G149-H149</f>
        <v>6106.569499999999</v>
      </c>
    </row>
    <row r="150" spans="1:9" ht="15">
      <c r="A150" s="43">
        <v>41341</v>
      </c>
      <c r="B150" s="42" t="s">
        <v>66</v>
      </c>
      <c r="C150" s="42" t="s">
        <v>42</v>
      </c>
      <c r="D150" s="42"/>
      <c r="E150" s="44">
        <v>20.41</v>
      </c>
      <c r="F150" s="47">
        <f>F149+D150-E150</f>
        <v>871.06</v>
      </c>
      <c r="G150" s="27"/>
      <c r="H150" s="44">
        <f>E150*$I$4</f>
        <v>139.80849999999998</v>
      </c>
      <c r="I150" s="47">
        <f>I149+G150-H150</f>
        <v>5966.760999999999</v>
      </c>
    </row>
    <row r="151" spans="1:9" ht="15">
      <c r="A151" s="43">
        <v>41354</v>
      </c>
      <c r="B151" s="42" t="s">
        <v>67</v>
      </c>
      <c r="C151" s="42" t="s">
        <v>42</v>
      </c>
      <c r="D151" s="42"/>
      <c r="E151" s="44">
        <v>4.37</v>
      </c>
      <c r="F151" s="47">
        <f>F150+D151-E151</f>
        <v>866.6899999999999</v>
      </c>
      <c r="G151" s="27"/>
      <c r="H151" s="44">
        <f>E151*$I$4</f>
        <v>29.9345</v>
      </c>
      <c r="I151" s="47">
        <f>I150+G151-H151</f>
        <v>5936.826499999998</v>
      </c>
    </row>
    <row r="152" spans="1:9" ht="15">
      <c r="A152" s="43"/>
      <c r="B152" s="42"/>
      <c r="C152" s="42"/>
      <c r="D152" s="42"/>
      <c r="E152" s="44"/>
      <c r="F152" s="47">
        <f>F151+D152-E152</f>
        <v>866.6899999999999</v>
      </c>
      <c r="G152" s="44"/>
      <c r="H152" s="44">
        <f>E152*$I$4</f>
        <v>0</v>
      </c>
      <c r="I152" s="47">
        <f>I151+G152-H152</f>
        <v>5936.826499999998</v>
      </c>
    </row>
    <row r="153" spans="1:9" ht="15">
      <c r="A153" s="43"/>
      <c r="B153" s="42"/>
      <c r="C153" s="42"/>
      <c r="D153" s="42"/>
      <c r="E153" s="48"/>
      <c r="F153" s="47">
        <f aca="true" t="shared" si="12" ref="F153:F162">F152+D153-E153</f>
        <v>866.6899999999999</v>
      </c>
      <c r="G153" s="44"/>
      <c r="H153" s="44">
        <f aca="true" t="shared" si="13" ref="H153:H162">E153*$I$4</f>
        <v>0</v>
      </c>
      <c r="I153" s="47">
        <f aca="true" t="shared" si="14" ref="I153:I162">I152+G153-H153</f>
        <v>5936.826499999998</v>
      </c>
    </row>
    <row r="154" spans="1:9" ht="15">
      <c r="A154" s="43"/>
      <c r="B154" s="42"/>
      <c r="C154" s="42"/>
      <c r="D154" s="42"/>
      <c r="E154" s="48"/>
      <c r="F154" s="47">
        <f t="shared" si="12"/>
        <v>866.6899999999999</v>
      </c>
      <c r="G154" s="44"/>
      <c r="H154" s="44">
        <f t="shared" si="13"/>
        <v>0</v>
      </c>
      <c r="I154" s="47">
        <f t="shared" si="14"/>
        <v>5936.826499999998</v>
      </c>
    </row>
    <row r="155" spans="1:9" ht="15">
      <c r="A155" s="43"/>
      <c r="B155" s="42"/>
      <c r="C155" s="42"/>
      <c r="D155" s="42"/>
      <c r="E155" s="44"/>
      <c r="F155" s="47">
        <f t="shared" si="12"/>
        <v>866.6899999999999</v>
      </c>
      <c r="G155" s="44"/>
      <c r="H155" s="44">
        <f t="shared" si="13"/>
        <v>0</v>
      </c>
      <c r="I155" s="47">
        <f t="shared" si="14"/>
        <v>5936.826499999998</v>
      </c>
    </row>
    <row r="156" spans="1:9" ht="15">
      <c r="A156" s="43"/>
      <c r="B156" s="42"/>
      <c r="C156" s="42"/>
      <c r="D156" s="42"/>
      <c r="E156" s="44"/>
      <c r="F156" s="47">
        <f t="shared" si="12"/>
        <v>866.6899999999999</v>
      </c>
      <c r="G156" s="44"/>
      <c r="H156" s="44">
        <f t="shared" si="13"/>
        <v>0</v>
      </c>
      <c r="I156" s="47">
        <f t="shared" si="14"/>
        <v>5936.826499999998</v>
      </c>
    </row>
    <row r="157" spans="1:9" ht="15">
      <c r="A157" s="43"/>
      <c r="B157" s="42"/>
      <c r="C157" s="42"/>
      <c r="D157" s="42"/>
      <c r="E157" s="44"/>
      <c r="F157" s="47">
        <f t="shared" si="12"/>
        <v>866.6899999999999</v>
      </c>
      <c r="G157" s="44"/>
      <c r="H157" s="44">
        <f t="shared" si="13"/>
        <v>0</v>
      </c>
      <c r="I157" s="47">
        <f t="shared" si="14"/>
        <v>5936.826499999998</v>
      </c>
    </row>
    <row r="158" spans="1:9" ht="15.75" customHeight="1">
      <c r="A158" s="43"/>
      <c r="B158" s="42"/>
      <c r="C158" s="42"/>
      <c r="D158" s="42"/>
      <c r="E158" s="48"/>
      <c r="F158" s="47">
        <f t="shared" si="12"/>
        <v>866.6899999999999</v>
      </c>
      <c r="G158" s="44"/>
      <c r="H158" s="44">
        <f t="shared" si="13"/>
        <v>0</v>
      </c>
      <c r="I158" s="47">
        <f t="shared" si="14"/>
        <v>5936.826499999998</v>
      </c>
    </row>
    <row r="159" spans="1:9" ht="15">
      <c r="A159" s="43"/>
      <c r="B159" s="42"/>
      <c r="C159" s="42"/>
      <c r="D159" s="42"/>
      <c r="E159" s="44"/>
      <c r="F159" s="47">
        <f t="shared" si="12"/>
        <v>866.6899999999999</v>
      </c>
      <c r="G159" s="44"/>
      <c r="H159" s="44">
        <f t="shared" si="13"/>
        <v>0</v>
      </c>
      <c r="I159" s="47">
        <f t="shared" si="14"/>
        <v>5936.826499999998</v>
      </c>
    </row>
    <row r="160" spans="1:9" ht="15">
      <c r="A160" s="43"/>
      <c r="B160" s="42"/>
      <c r="C160" s="42"/>
      <c r="D160" s="42"/>
      <c r="E160" s="44"/>
      <c r="F160" s="47">
        <f t="shared" si="12"/>
        <v>866.6899999999999</v>
      </c>
      <c r="G160" s="44"/>
      <c r="H160" s="44">
        <f t="shared" si="13"/>
        <v>0</v>
      </c>
      <c r="I160" s="47">
        <f t="shared" si="14"/>
        <v>5936.826499999998</v>
      </c>
    </row>
    <row r="161" spans="1:9" ht="15">
      <c r="A161" s="43"/>
      <c r="B161" s="42"/>
      <c r="C161" s="42"/>
      <c r="D161" s="42"/>
      <c r="E161" s="48"/>
      <c r="F161" s="47">
        <f t="shared" si="12"/>
        <v>866.6899999999999</v>
      </c>
      <c r="G161" s="44"/>
      <c r="H161" s="44">
        <f t="shared" si="13"/>
        <v>0</v>
      </c>
      <c r="I161" s="47">
        <f t="shared" si="14"/>
        <v>5936.826499999998</v>
      </c>
    </row>
    <row r="162" spans="1:9" ht="19.5" customHeight="1" thickBot="1">
      <c r="A162" s="43"/>
      <c r="B162" s="42"/>
      <c r="C162" s="42"/>
      <c r="D162" s="42"/>
      <c r="E162" s="45"/>
      <c r="F162" s="49">
        <f t="shared" si="12"/>
        <v>866.6899999999999</v>
      </c>
      <c r="G162" s="44"/>
      <c r="H162" s="45">
        <f t="shared" si="13"/>
        <v>0</v>
      </c>
      <c r="I162" s="49">
        <f t="shared" si="14"/>
        <v>5936.826499999998</v>
      </c>
    </row>
    <row r="163" spans="1:9" ht="21" customHeight="1">
      <c r="A163" s="43"/>
      <c r="B163" s="42"/>
      <c r="C163" s="42"/>
      <c r="D163" s="42"/>
      <c r="E163" s="48">
        <f>SUM(E150:E162)</f>
        <v>24.78</v>
      </c>
      <c r="F163" s="31">
        <f>D149-E163</f>
        <v>866.6899999999999</v>
      </c>
      <c r="G163" s="32"/>
      <c r="H163" s="33">
        <f>SUM(H150:H162)</f>
        <v>169.743</v>
      </c>
      <c r="I163" s="31">
        <f>SUM(G149:G151)-H163</f>
        <v>5936.826499999998</v>
      </c>
    </row>
    <row r="164" spans="1:9" ht="201.75" customHeight="1">
      <c r="A164" s="43"/>
      <c r="B164" s="42"/>
      <c r="C164" s="42"/>
      <c r="D164" s="42"/>
      <c r="E164" s="48"/>
      <c r="F164" s="31"/>
      <c r="G164" s="32"/>
      <c r="H164" s="33"/>
      <c r="I164" s="31"/>
    </row>
    <row r="165" spans="6:7" ht="15">
      <c r="F165" s="40"/>
      <c r="G165" s="40"/>
    </row>
    <row r="166" spans="1:9" ht="18.75">
      <c r="A166" s="94" t="str">
        <f>+A1</f>
        <v>PROYECTO "SISTEMA DE AGUA NUEVA AMERICA"</v>
      </c>
      <c r="B166" s="94"/>
      <c r="C166" s="94"/>
      <c r="D166" s="94"/>
      <c r="E166" s="94"/>
      <c r="F166" s="94"/>
      <c r="G166" s="30"/>
      <c r="H166" s="30"/>
      <c r="I166" s="30"/>
    </row>
    <row r="167" spans="1:9" ht="15.75">
      <c r="A167" s="95" t="str">
        <f>+A2</f>
        <v>*** INFORME ECONOMICO MES DE MARZO ***</v>
      </c>
      <c r="B167" s="95"/>
      <c r="C167" s="95"/>
      <c r="D167" s="95"/>
      <c r="E167" s="95"/>
      <c r="F167" s="95"/>
      <c r="G167" s="34"/>
      <c r="H167" s="34"/>
      <c r="I167" s="34"/>
    </row>
    <row r="168" spans="1:9" ht="15">
      <c r="A168" s="40"/>
      <c r="B168" s="40"/>
      <c r="C168" s="40"/>
      <c r="D168" s="40"/>
      <c r="E168" s="40"/>
      <c r="F168" s="40"/>
      <c r="G168" s="40"/>
      <c r="H168" s="5" t="s">
        <v>8</v>
      </c>
      <c r="I168" s="4">
        <f>+I145</f>
        <v>6.85</v>
      </c>
    </row>
    <row r="169" spans="1:7" ht="15">
      <c r="A169" s="40"/>
      <c r="B169" s="40"/>
      <c r="C169" s="40"/>
      <c r="D169" s="40"/>
      <c r="E169" s="40"/>
      <c r="F169" s="40"/>
      <c r="G169" s="40"/>
    </row>
    <row r="170" spans="1:9" ht="15">
      <c r="A170" s="96" t="s">
        <v>0</v>
      </c>
      <c r="B170" s="97" t="s">
        <v>16</v>
      </c>
      <c r="C170" s="98"/>
      <c r="D170" s="99" t="s">
        <v>6</v>
      </c>
      <c r="E170" s="100"/>
      <c r="F170" s="101"/>
      <c r="G170" s="102" t="s">
        <v>7</v>
      </c>
      <c r="H170" s="102"/>
      <c r="I170" s="102"/>
    </row>
    <row r="171" spans="1:9" ht="15">
      <c r="A171" s="96"/>
      <c r="B171" s="103" t="s">
        <v>1</v>
      </c>
      <c r="C171" s="104"/>
      <c r="D171" s="7" t="s">
        <v>14</v>
      </c>
      <c r="E171" s="8" t="s">
        <v>15</v>
      </c>
      <c r="F171" s="9" t="s">
        <v>4</v>
      </c>
      <c r="G171" s="7" t="s">
        <v>14</v>
      </c>
      <c r="H171" s="8" t="s">
        <v>15</v>
      </c>
      <c r="I171" s="9" t="s">
        <v>4</v>
      </c>
    </row>
    <row r="172" spans="1:9" ht="15">
      <c r="A172" s="46"/>
      <c r="B172" s="93" t="s">
        <v>35</v>
      </c>
      <c r="C172" s="93"/>
      <c r="D172" s="6">
        <f>+FEBRERO!F172</f>
        <v>1122</v>
      </c>
      <c r="E172" s="6">
        <f>+E21</f>
        <v>0</v>
      </c>
      <c r="F172" s="6">
        <f>D172-E172</f>
        <v>1122</v>
      </c>
      <c r="G172" s="6">
        <f aca="true" t="shared" si="15" ref="G172:H176">D172*$I$168</f>
        <v>7685.7</v>
      </c>
      <c r="H172" s="6">
        <f t="shared" si="15"/>
        <v>0</v>
      </c>
      <c r="I172" s="6">
        <f>G172-H172</f>
        <v>7685.7</v>
      </c>
    </row>
    <row r="173" spans="1:9" ht="15">
      <c r="A173" s="46"/>
      <c r="B173" s="92" t="s">
        <v>12</v>
      </c>
      <c r="C173" s="92"/>
      <c r="D173" s="6">
        <f>+FEBRERO!F173</f>
        <v>2200</v>
      </c>
      <c r="E173" s="6">
        <f>+E66</f>
        <v>275</v>
      </c>
      <c r="F173" s="6">
        <f>D173-E173</f>
        <v>1925</v>
      </c>
      <c r="G173" s="6">
        <f t="shared" si="15"/>
        <v>15070</v>
      </c>
      <c r="H173" s="6">
        <f t="shared" si="15"/>
        <v>1883.75</v>
      </c>
      <c r="I173" s="6">
        <f>G173-H173</f>
        <v>13186.25</v>
      </c>
    </row>
    <row r="174" spans="1:9" ht="15">
      <c r="A174" s="46"/>
      <c r="B174" s="92" t="s">
        <v>36</v>
      </c>
      <c r="C174" s="92"/>
      <c r="D174" s="6">
        <f>+FEBRERO!F174</f>
        <v>742</v>
      </c>
      <c r="E174" s="6">
        <f>+E99</f>
        <v>0</v>
      </c>
      <c r="F174" s="6">
        <f>D174-E174</f>
        <v>742</v>
      </c>
      <c r="G174" s="6">
        <f t="shared" si="15"/>
        <v>5082.7</v>
      </c>
      <c r="H174" s="6">
        <f t="shared" si="15"/>
        <v>0</v>
      </c>
      <c r="I174" s="6">
        <f>G174-H174</f>
        <v>5082.7</v>
      </c>
    </row>
    <row r="175" spans="1:9" ht="15">
      <c r="A175" s="46"/>
      <c r="B175" s="92" t="s">
        <v>37</v>
      </c>
      <c r="C175" s="92"/>
      <c r="D175" s="6">
        <f>+FEBRERO!F175</f>
        <v>12061.62390670554</v>
      </c>
      <c r="E175" s="6">
        <f>+E125</f>
        <v>0</v>
      </c>
      <c r="F175" s="6">
        <f>D175-E175</f>
        <v>12061.62390670554</v>
      </c>
      <c r="G175" s="6">
        <f t="shared" si="15"/>
        <v>82622.12376093294</v>
      </c>
      <c r="H175" s="6">
        <f t="shared" si="15"/>
        <v>0</v>
      </c>
      <c r="I175" s="6">
        <f>G175-H175</f>
        <v>82622.12376093294</v>
      </c>
    </row>
    <row r="176" spans="1:9" ht="15">
      <c r="A176" s="46"/>
      <c r="B176" s="92" t="s">
        <v>13</v>
      </c>
      <c r="C176" s="92"/>
      <c r="D176" s="6">
        <f>+FEBRERO!F176</f>
        <v>891.4699999999999</v>
      </c>
      <c r="E176" s="6">
        <f>+E163</f>
        <v>24.78</v>
      </c>
      <c r="F176" s="6">
        <f>D176-E176</f>
        <v>866.6899999999999</v>
      </c>
      <c r="G176" s="6">
        <f t="shared" si="15"/>
        <v>6106.569499999999</v>
      </c>
      <c r="H176" s="6">
        <f t="shared" si="15"/>
        <v>169.743</v>
      </c>
      <c r="I176" s="6">
        <f>G176-H176</f>
        <v>5936.826499999998</v>
      </c>
    </row>
    <row r="177" spans="1:9" ht="15">
      <c r="A177" s="46"/>
      <c r="B177" s="92"/>
      <c r="C177" s="92"/>
      <c r="D177" s="6"/>
      <c r="E177" s="6"/>
      <c r="F177" s="6"/>
      <c r="G177" s="6"/>
      <c r="H177" s="6"/>
      <c r="I177" s="6"/>
    </row>
    <row r="178" spans="1:9" ht="15">
      <c r="A178" s="46"/>
      <c r="B178" s="92"/>
      <c r="C178" s="92"/>
      <c r="D178" s="6"/>
      <c r="E178" s="6"/>
      <c r="F178" s="6"/>
      <c r="G178" s="6"/>
      <c r="H178" s="6"/>
      <c r="I178" s="6"/>
    </row>
    <row r="179" spans="1:9" ht="15.75" thickBot="1">
      <c r="A179" s="46"/>
      <c r="B179" s="92"/>
      <c r="C179" s="92"/>
      <c r="D179" s="13"/>
      <c r="E179" s="11"/>
      <c r="F179" s="11"/>
      <c r="G179" s="11"/>
      <c r="H179" s="6"/>
      <c r="I179" s="11"/>
    </row>
    <row r="180" spans="1:11" ht="15.75" thickBot="1">
      <c r="A180" s="46"/>
      <c r="B180" s="46"/>
      <c r="C180" s="10" t="s">
        <v>10</v>
      </c>
      <c r="D180" s="12">
        <f>SUM(D172:D179)</f>
        <v>17017.09390670554</v>
      </c>
      <c r="E180" s="12">
        <f>SUM(E172:E179)</f>
        <v>299.78</v>
      </c>
      <c r="F180" s="12">
        <f>SUM(F172:F179)</f>
        <v>16717.313906705538</v>
      </c>
      <c r="G180" s="12">
        <f>SUM(G172:G178)</f>
        <v>116567.09326093293</v>
      </c>
      <c r="H180" s="12">
        <f>SUM(H172:H178)</f>
        <v>2053.493</v>
      </c>
      <c r="I180" s="12">
        <f>SUM(I172:I178)</f>
        <v>114513.60026093293</v>
      </c>
      <c r="K180" s="40" t="s">
        <v>30</v>
      </c>
    </row>
  </sheetData>
  <sheetProtection/>
  <mergeCells count="45">
    <mergeCell ref="B178:C178"/>
    <mergeCell ref="B179:C179"/>
    <mergeCell ref="B172:C172"/>
    <mergeCell ref="B173:C173"/>
    <mergeCell ref="B174:C174"/>
    <mergeCell ref="B175:C175"/>
    <mergeCell ref="B176:C176"/>
    <mergeCell ref="B177:C177"/>
    <mergeCell ref="A166:F166"/>
    <mergeCell ref="A167:F167"/>
    <mergeCell ref="A170:A171"/>
    <mergeCell ref="B170:C170"/>
    <mergeCell ref="D170:F170"/>
    <mergeCell ref="G170:I170"/>
    <mergeCell ref="B171:C171"/>
    <mergeCell ref="A142:I142"/>
    <mergeCell ref="A143:F143"/>
    <mergeCell ref="A147:A148"/>
    <mergeCell ref="B147:B148"/>
    <mergeCell ref="D147:F147"/>
    <mergeCell ref="G147:I147"/>
    <mergeCell ref="A109:I109"/>
    <mergeCell ref="A110:F110"/>
    <mergeCell ref="A114:A115"/>
    <mergeCell ref="B114:B115"/>
    <mergeCell ref="D114:F114"/>
    <mergeCell ref="G114:I114"/>
    <mergeCell ref="A68:I68"/>
    <mergeCell ref="A69:I69"/>
    <mergeCell ref="A73:A74"/>
    <mergeCell ref="B73:B74"/>
    <mergeCell ref="D73:F73"/>
    <mergeCell ref="G73:I73"/>
    <mergeCell ref="A29:I29"/>
    <mergeCell ref="A30:F30"/>
    <mergeCell ref="A34:A35"/>
    <mergeCell ref="B34:B35"/>
    <mergeCell ref="D34:F34"/>
    <mergeCell ref="G34:I34"/>
    <mergeCell ref="A1:I1"/>
    <mergeCell ref="A2:F2"/>
    <mergeCell ref="A6:A7"/>
    <mergeCell ref="B6:B7"/>
    <mergeCell ref="D6:F6"/>
    <mergeCell ref="G6:I6"/>
  </mergeCells>
  <printOptions/>
  <pageMargins left="0.7" right="0.7" top="0.45" bottom="0.3" header="0.25" footer="0.3"/>
  <pageSetup horizontalDpi="600" verticalDpi="600" orientation="landscape" r:id="rId2"/>
  <headerFooter scaleWithDoc="0" alignWithMargins="0">
    <oddHeader>&amp;L&amp;G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0"/>
  <sheetViews>
    <sheetView zoomScalePageLayoutView="0" workbookViewId="0" topLeftCell="A1">
      <pane xSplit="1" ySplit="3" topLeftCell="B11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127" sqref="J127"/>
    </sheetView>
  </sheetViews>
  <sheetFormatPr defaultColWidth="11.421875" defaultRowHeight="15"/>
  <cols>
    <col min="1" max="1" width="8.7109375" style="15" bestFit="1" customWidth="1"/>
    <col min="2" max="2" width="7.8515625" style="15" customWidth="1"/>
    <col min="3" max="3" width="39.28125" style="15" customWidth="1"/>
    <col min="4" max="4" width="11.28125" style="15" customWidth="1"/>
    <col min="5" max="5" width="9.8515625" style="15" customWidth="1"/>
    <col min="6" max="7" width="10.28125" style="15" customWidth="1"/>
    <col min="8" max="8" width="11.421875" style="40" customWidth="1"/>
    <col min="9" max="9" width="11.57421875" style="40" bestFit="1" customWidth="1"/>
    <col min="10" max="16384" width="11.421875" style="40" customWidth="1"/>
  </cols>
  <sheetData>
    <row r="1" spans="1:9" ht="18.75">
      <c r="A1" s="94" t="s">
        <v>51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38</v>
      </c>
      <c r="B2" s="95"/>
      <c r="C2" s="95"/>
      <c r="D2" s="95"/>
      <c r="E2" s="95"/>
      <c r="F2" s="95"/>
      <c r="G2" s="34"/>
      <c r="H2" s="34"/>
      <c r="I2" s="34"/>
    </row>
    <row r="3" spans="1:10" s="16" customFormat="1" ht="15">
      <c r="A3" s="17"/>
      <c r="B3" s="17"/>
      <c r="C3" s="17"/>
      <c r="D3" s="18"/>
      <c r="E3" s="17"/>
      <c r="F3" s="18"/>
      <c r="G3" s="17"/>
      <c r="H3" s="19"/>
      <c r="I3" s="19"/>
      <c r="J3" s="19"/>
    </row>
    <row r="4" spans="1:9" ht="15">
      <c r="A4" s="40"/>
      <c r="B4" s="40"/>
      <c r="C4" s="40"/>
      <c r="D4" s="40"/>
      <c r="E4" s="40"/>
      <c r="F4" s="40"/>
      <c r="G4" s="40"/>
      <c r="H4" s="23" t="s">
        <v>8</v>
      </c>
      <c r="I4" s="24">
        <v>6.85</v>
      </c>
    </row>
    <row r="5" spans="1:7" ht="15">
      <c r="A5" s="40"/>
      <c r="B5" s="40"/>
      <c r="C5" s="40"/>
      <c r="D5" s="40"/>
      <c r="E5" s="40"/>
      <c r="F5" s="40"/>
      <c r="G5" s="40"/>
    </row>
    <row r="6" spans="1:9" ht="15">
      <c r="A6" s="96" t="s">
        <v>0</v>
      </c>
      <c r="B6" s="105" t="s">
        <v>9</v>
      </c>
      <c r="C6" s="54" t="s">
        <v>31</v>
      </c>
      <c r="D6" s="102" t="s">
        <v>6</v>
      </c>
      <c r="E6" s="102"/>
      <c r="F6" s="102"/>
      <c r="G6" s="102" t="s">
        <v>7</v>
      </c>
      <c r="H6" s="102"/>
      <c r="I6" s="102"/>
    </row>
    <row r="7" spans="1:9" ht="15">
      <c r="A7" s="96"/>
      <c r="B7" s="105"/>
      <c r="C7" s="7" t="s">
        <v>1</v>
      </c>
      <c r="D7" s="7" t="s">
        <v>2</v>
      </c>
      <c r="E7" s="8" t="s">
        <v>3</v>
      </c>
      <c r="F7" s="9" t="s">
        <v>4</v>
      </c>
      <c r="G7" s="7" t="s">
        <v>2</v>
      </c>
      <c r="H7" s="7" t="s">
        <v>5</v>
      </c>
      <c r="I7" s="7" t="s">
        <v>4</v>
      </c>
    </row>
    <row r="8" spans="1:9" ht="15">
      <c r="A8" s="21"/>
      <c r="B8" s="20"/>
      <c r="C8" s="1" t="s">
        <v>53</v>
      </c>
      <c r="D8" s="27">
        <f>+ENERO!F172</f>
        <v>1122</v>
      </c>
      <c r="E8" s="25"/>
      <c r="F8" s="26">
        <f>D8-E8</f>
        <v>1122</v>
      </c>
      <c r="G8" s="27">
        <f>F8*I4</f>
        <v>7685.7</v>
      </c>
      <c r="H8" s="25"/>
      <c r="I8" s="26">
        <f>G8-H8</f>
        <v>7685.7</v>
      </c>
    </row>
    <row r="9" spans="1:9" ht="15">
      <c r="A9" s="43"/>
      <c r="B9" s="42"/>
      <c r="C9" s="42"/>
      <c r="D9" s="42"/>
      <c r="E9" s="44"/>
      <c r="F9" s="47">
        <f aca="true" t="shared" si="0" ref="F9:F15">F8+D9-E9</f>
        <v>1122</v>
      </c>
      <c r="G9" s="44"/>
      <c r="H9" s="44">
        <f aca="true" t="shared" si="1" ref="H9:H15">E9*$I$4</f>
        <v>0</v>
      </c>
      <c r="I9" s="47">
        <f aca="true" t="shared" si="2" ref="I9:I15">I8+G9-H9</f>
        <v>7685.7</v>
      </c>
    </row>
    <row r="10" spans="1:9" ht="15">
      <c r="A10" s="43"/>
      <c r="B10" s="42"/>
      <c r="C10" s="42"/>
      <c r="D10" s="42"/>
      <c r="E10" s="48"/>
      <c r="F10" s="47">
        <f t="shared" si="0"/>
        <v>1122</v>
      </c>
      <c r="G10" s="44"/>
      <c r="H10" s="44">
        <f t="shared" si="1"/>
        <v>0</v>
      </c>
      <c r="I10" s="47">
        <f t="shared" si="2"/>
        <v>7685.7</v>
      </c>
    </row>
    <row r="11" spans="1:9" ht="15">
      <c r="A11" s="43"/>
      <c r="B11" s="42"/>
      <c r="C11" s="42"/>
      <c r="D11" s="42"/>
      <c r="E11" s="44"/>
      <c r="F11" s="47">
        <f t="shared" si="0"/>
        <v>1122</v>
      </c>
      <c r="G11" s="44"/>
      <c r="H11" s="44">
        <f t="shared" si="1"/>
        <v>0</v>
      </c>
      <c r="I11" s="47">
        <f t="shared" si="2"/>
        <v>7685.7</v>
      </c>
    </row>
    <row r="12" spans="1:9" ht="15">
      <c r="A12" s="43"/>
      <c r="B12" s="42"/>
      <c r="C12" s="42"/>
      <c r="D12" s="42"/>
      <c r="E12" s="44"/>
      <c r="F12" s="47">
        <f t="shared" si="0"/>
        <v>1122</v>
      </c>
      <c r="G12" s="44"/>
      <c r="H12" s="44">
        <f t="shared" si="1"/>
        <v>0</v>
      </c>
      <c r="I12" s="47">
        <f t="shared" si="2"/>
        <v>7685.7</v>
      </c>
    </row>
    <row r="13" spans="1:9" ht="15">
      <c r="A13" s="43"/>
      <c r="B13" s="42"/>
      <c r="C13" s="42"/>
      <c r="D13" s="42"/>
      <c r="E13" s="44"/>
      <c r="F13" s="47">
        <f t="shared" si="0"/>
        <v>1122</v>
      </c>
      <c r="G13" s="44"/>
      <c r="H13" s="44">
        <f t="shared" si="1"/>
        <v>0</v>
      </c>
      <c r="I13" s="47">
        <f t="shared" si="2"/>
        <v>7685.7</v>
      </c>
    </row>
    <row r="14" spans="1:9" ht="15">
      <c r="A14" s="43"/>
      <c r="B14" s="42"/>
      <c r="C14" s="42"/>
      <c r="D14" s="42"/>
      <c r="E14" s="48"/>
      <c r="F14" s="47">
        <f t="shared" si="0"/>
        <v>1122</v>
      </c>
      <c r="G14" s="44"/>
      <c r="H14" s="44">
        <f t="shared" si="1"/>
        <v>0</v>
      </c>
      <c r="I14" s="47">
        <f t="shared" si="2"/>
        <v>7685.7</v>
      </c>
    </row>
    <row r="15" spans="1:9" ht="15">
      <c r="A15" s="43"/>
      <c r="B15" s="42"/>
      <c r="C15" s="42"/>
      <c r="D15" s="42"/>
      <c r="E15" s="44"/>
      <c r="F15" s="47">
        <f t="shared" si="0"/>
        <v>1122</v>
      </c>
      <c r="G15" s="44"/>
      <c r="H15" s="44">
        <f t="shared" si="1"/>
        <v>0</v>
      </c>
      <c r="I15" s="47">
        <f t="shared" si="2"/>
        <v>7685.7</v>
      </c>
    </row>
    <row r="16" spans="1:9" ht="15">
      <c r="A16" s="43"/>
      <c r="B16" s="42"/>
      <c r="C16" s="42"/>
      <c r="D16" s="42"/>
      <c r="E16" s="48"/>
      <c r="F16" s="47">
        <f>F15+D16-E16</f>
        <v>1122</v>
      </c>
      <c r="G16" s="44"/>
      <c r="H16" s="44">
        <f>E16*$I$4</f>
        <v>0</v>
      </c>
      <c r="I16" s="47">
        <f>I15+G16-H16</f>
        <v>7685.7</v>
      </c>
    </row>
    <row r="17" spans="1:9" ht="15">
      <c r="A17" s="43"/>
      <c r="B17" s="42"/>
      <c r="C17" s="42"/>
      <c r="D17" s="42"/>
      <c r="E17" s="48"/>
      <c r="F17" s="47">
        <f>F16+D17-E17</f>
        <v>1122</v>
      </c>
      <c r="G17" s="44"/>
      <c r="H17" s="44">
        <f>E17*$I$4</f>
        <v>0</v>
      </c>
      <c r="I17" s="47">
        <f>I16+G17-H17</f>
        <v>7685.7</v>
      </c>
    </row>
    <row r="18" spans="1:9" ht="15">
      <c r="A18" s="43"/>
      <c r="B18" s="42"/>
      <c r="C18" s="42"/>
      <c r="D18" s="42"/>
      <c r="E18" s="48"/>
      <c r="F18" s="47">
        <f>F17+D18-E18</f>
        <v>1122</v>
      </c>
      <c r="G18" s="44"/>
      <c r="H18" s="44">
        <f>E18*$I$4</f>
        <v>0</v>
      </c>
      <c r="I18" s="47">
        <f>I17+G18-H18</f>
        <v>7685.7</v>
      </c>
    </row>
    <row r="19" spans="1:9" ht="15">
      <c r="A19" s="43"/>
      <c r="B19" s="42"/>
      <c r="C19" s="42"/>
      <c r="D19" s="42"/>
      <c r="E19" s="48"/>
      <c r="F19" s="47">
        <f>F18+D19-E19</f>
        <v>1122</v>
      </c>
      <c r="G19" s="44"/>
      <c r="H19" s="44">
        <f>E19*$I$4</f>
        <v>0</v>
      </c>
      <c r="I19" s="47">
        <f>I18+G19-H19</f>
        <v>7685.7</v>
      </c>
    </row>
    <row r="20" spans="1:9" ht="15.75" thickBot="1">
      <c r="A20" s="43"/>
      <c r="B20" s="22"/>
      <c r="C20" s="42"/>
      <c r="D20" s="42"/>
      <c r="E20" s="45"/>
      <c r="F20" s="49">
        <f>F19+D20-E20</f>
        <v>1122</v>
      </c>
      <c r="G20" s="45"/>
      <c r="H20" s="45">
        <f>E20*$I$4</f>
        <v>0</v>
      </c>
      <c r="I20" s="49">
        <f>I19+G20-H20</f>
        <v>7685.7</v>
      </c>
    </row>
    <row r="21" spans="1:9" ht="15">
      <c r="A21" s="43"/>
      <c r="B21" s="22"/>
      <c r="C21" s="42"/>
      <c r="D21" s="42"/>
      <c r="E21" s="44">
        <f>SUM(E9:E20)</f>
        <v>0</v>
      </c>
      <c r="F21" s="31">
        <f>D8-E21</f>
        <v>1122</v>
      </c>
      <c r="G21" s="44"/>
      <c r="H21" s="44">
        <f>SUM(H9:H20)</f>
        <v>0</v>
      </c>
      <c r="I21" s="31">
        <f>G8-H21</f>
        <v>7685.7</v>
      </c>
    </row>
    <row r="22" spans="1:8" ht="33.75" customHeight="1">
      <c r="A22" s="43"/>
      <c r="B22" s="22"/>
      <c r="C22" s="42"/>
      <c r="D22" s="42"/>
      <c r="E22" s="44"/>
      <c r="F22" s="40"/>
      <c r="G22" s="44"/>
      <c r="H22" s="44"/>
    </row>
    <row r="23" spans="1:8" ht="15">
      <c r="A23" s="43"/>
      <c r="B23" s="22"/>
      <c r="C23" s="42"/>
      <c r="D23" s="42"/>
      <c r="E23" s="44"/>
      <c r="F23" s="40"/>
      <c r="G23" s="44"/>
      <c r="H23" s="44"/>
    </row>
    <row r="24" spans="1:8" ht="133.5" customHeight="1">
      <c r="A24" s="43"/>
      <c r="B24" s="22"/>
      <c r="C24" s="42"/>
      <c r="D24" s="42"/>
      <c r="E24" s="44"/>
      <c r="F24" s="40"/>
      <c r="G24" s="44"/>
      <c r="H24" s="44"/>
    </row>
    <row r="25" spans="1:8" ht="15">
      <c r="A25" s="43"/>
      <c r="B25" s="22"/>
      <c r="C25" s="42"/>
      <c r="D25" s="42"/>
      <c r="E25" s="44"/>
      <c r="F25" s="40"/>
      <c r="G25" s="44"/>
      <c r="H25" s="44"/>
    </row>
    <row r="26" spans="1:8" ht="15">
      <c r="A26" s="43"/>
      <c r="B26" s="22"/>
      <c r="C26" s="42"/>
      <c r="D26" s="42"/>
      <c r="E26" s="44"/>
      <c r="F26" s="40"/>
      <c r="G26" s="44"/>
      <c r="H26" s="44"/>
    </row>
    <row r="27" spans="1:8" ht="15">
      <c r="A27" s="43"/>
      <c r="B27" s="22"/>
      <c r="C27" s="42"/>
      <c r="D27" s="42"/>
      <c r="E27" s="44"/>
      <c r="F27" s="40"/>
      <c r="G27" s="44"/>
      <c r="H27" s="44"/>
    </row>
    <row r="28" spans="1:8" ht="15">
      <c r="A28" s="43"/>
      <c r="B28" s="22"/>
      <c r="C28" s="42"/>
      <c r="D28" s="42"/>
      <c r="E28" s="44"/>
      <c r="F28" s="40"/>
      <c r="G28" s="44"/>
      <c r="H28" s="44"/>
    </row>
    <row r="29" spans="1:9" ht="18.75">
      <c r="A29" s="94" t="str">
        <f>+A1</f>
        <v>PROYECTO "SISTEMA DE AGUA NUEVA AMERICA"</v>
      </c>
      <c r="B29" s="94"/>
      <c r="C29" s="94"/>
      <c r="D29" s="94"/>
      <c r="E29" s="94"/>
      <c r="F29" s="94"/>
      <c r="G29" s="94"/>
      <c r="H29" s="94"/>
      <c r="I29" s="94"/>
    </row>
    <row r="30" spans="1:9" ht="15.75">
      <c r="A30" s="95" t="str">
        <f>+A2</f>
        <v>*** INFORME ECONOMICO MES DE FEBRERO ***</v>
      </c>
      <c r="B30" s="95"/>
      <c r="C30" s="95"/>
      <c r="D30" s="95"/>
      <c r="E30" s="95"/>
      <c r="F30" s="95"/>
      <c r="G30" s="34"/>
      <c r="H30" s="34"/>
      <c r="I30" s="34"/>
    </row>
    <row r="31" spans="1:9" ht="15">
      <c r="A31" s="17"/>
      <c r="B31" s="17"/>
      <c r="C31" s="17"/>
      <c r="D31" s="18"/>
      <c r="E31" s="17"/>
      <c r="F31" s="18"/>
      <c r="G31" s="17"/>
      <c r="H31" s="19"/>
      <c r="I31" s="19"/>
    </row>
    <row r="32" spans="1:9" ht="15">
      <c r="A32" s="40"/>
      <c r="B32" s="40"/>
      <c r="C32" s="40"/>
      <c r="D32" s="40"/>
      <c r="E32" s="40"/>
      <c r="F32" s="40"/>
      <c r="G32" s="40"/>
      <c r="H32" s="23" t="s">
        <v>8</v>
      </c>
      <c r="I32" s="24">
        <f>+I4</f>
        <v>6.85</v>
      </c>
    </row>
    <row r="33" spans="1:7" ht="15">
      <c r="A33" s="40"/>
      <c r="B33" s="40"/>
      <c r="C33" s="40"/>
      <c r="D33" s="40"/>
      <c r="E33" s="40"/>
      <c r="F33" s="40"/>
      <c r="G33" s="40"/>
    </row>
    <row r="34" spans="1:9" ht="15">
      <c r="A34" s="96" t="s">
        <v>0</v>
      </c>
      <c r="B34" s="105" t="s">
        <v>9</v>
      </c>
      <c r="C34" s="54" t="s">
        <v>32</v>
      </c>
      <c r="D34" s="102" t="s">
        <v>6</v>
      </c>
      <c r="E34" s="102"/>
      <c r="F34" s="102"/>
      <c r="G34" s="102" t="s">
        <v>7</v>
      </c>
      <c r="H34" s="102"/>
      <c r="I34" s="102"/>
    </row>
    <row r="35" spans="1:9" ht="15">
      <c r="A35" s="96"/>
      <c r="B35" s="105"/>
      <c r="C35" s="7" t="s">
        <v>1</v>
      </c>
      <c r="D35" s="7" t="s">
        <v>2</v>
      </c>
      <c r="E35" s="8" t="s">
        <v>3</v>
      </c>
      <c r="F35" s="9" t="s">
        <v>4</v>
      </c>
      <c r="G35" s="7" t="s">
        <v>2</v>
      </c>
      <c r="H35" s="7" t="s">
        <v>5</v>
      </c>
      <c r="I35" s="7" t="s">
        <v>4</v>
      </c>
    </row>
    <row r="36" spans="1:9" ht="15">
      <c r="A36" s="43"/>
      <c r="B36" s="42"/>
      <c r="C36" s="35" t="str">
        <f>+C8</f>
        <v>Saldo al 31/01/2013</v>
      </c>
      <c r="D36" s="28">
        <f>+ENERO!F173</f>
        <v>2300</v>
      </c>
      <c r="E36" s="44"/>
      <c r="F36" s="26">
        <f>D36-E36</f>
        <v>2300</v>
      </c>
      <c r="G36" s="27">
        <f>F36*I32</f>
        <v>15755</v>
      </c>
      <c r="H36" s="25"/>
      <c r="I36" s="26">
        <f>G36-H36</f>
        <v>15755</v>
      </c>
    </row>
    <row r="37" spans="1:9" ht="15">
      <c r="A37" s="43"/>
      <c r="B37" s="42"/>
      <c r="C37" s="42" t="s">
        <v>599</v>
      </c>
      <c r="D37" s="42"/>
      <c r="E37" s="44">
        <v>100</v>
      </c>
      <c r="F37" s="47">
        <f>F36+D37-E37</f>
        <v>2200</v>
      </c>
      <c r="G37" s="44"/>
      <c r="H37" s="44">
        <f aca="true" t="shared" si="3" ref="H37:H65">E37*$I$32</f>
        <v>685</v>
      </c>
      <c r="I37" s="47">
        <f>I36+G37-H37</f>
        <v>15070</v>
      </c>
    </row>
    <row r="38" spans="1:9" ht="15">
      <c r="A38" s="43"/>
      <c r="B38" s="42"/>
      <c r="C38" s="42"/>
      <c r="D38" s="42"/>
      <c r="E38" s="44"/>
      <c r="F38" s="47">
        <f>F37+D38-E38</f>
        <v>2200</v>
      </c>
      <c r="G38" s="44"/>
      <c r="H38" s="44">
        <f t="shared" si="3"/>
        <v>0</v>
      </c>
      <c r="I38" s="47">
        <f>I37+G38-H38</f>
        <v>15070</v>
      </c>
    </row>
    <row r="39" spans="1:9" ht="15">
      <c r="A39" s="43"/>
      <c r="B39" s="42"/>
      <c r="C39" s="42"/>
      <c r="D39" s="42"/>
      <c r="E39" s="48"/>
      <c r="F39" s="47">
        <f>F38+D39-E39</f>
        <v>2200</v>
      </c>
      <c r="G39" s="44"/>
      <c r="H39" s="44">
        <f t="shared" si="3"/>
        <v>0</v>
      </c>
      <c r="I39" s="47">
        <f>I38+G39-H39</f>
        <v>15070</v>
      </c>
    </row>
    <row r="40" spans="1:9" ht="15">
      <c r="A40" s="43"/>
      <c r="B40" s="42"/>
      <c r="C40" s="42"/>
      <c r="D40" s="42"/>
      <c r="E40" s="44"/>
      <c r="F40" s="47">
        <f aca="true" t="shared" si="4" ref="F40:F65">F39+D40-E40</f>
        <v>2200</v>
      </c>
      <c r="G40" s="44"/>
      <c r="H40" s="44">
        <f t="shared" si="3"/>
        <v>0</v>
      </c>
      <c r="I40" s="47">
        <f aca="true" t="shared" si="5" ref="I40:I65">I39+G40-H40</f>
        <v>15070</v>
      </c>
    </row>
    <row r="41" spans="1:9" ht="15">
      <c r="A41" s="43"/>
      <c r="B41" s="42"/>
      <c r="C41" s="42"/>
      <c r="D41" s="42"/>
      <c r="E41" s="44"/>
      <c r="F41" s="47">
        <f t="shared" si="4"/>
        <v>2200</v>
      </c>
      <c r="G41" s="44"/>
      <c r="H41" s="44">
        <f t="shared" si="3"/>
        <v>0</v>
      </c>
      <c r="I41" s="47">
        <f t="shared" si="5"/>
        <v>15070</v>
      </c>
    </row>
    <row r="42" spans="1:9" ht="15">
      <c r="A42" s="43"/>
      <c r="B42" s="42"/>
      <c r="C42" s="42"/>
      <c r="D42" s="42"/>
      <c r="E42" s="44"/>
      <c r="F42" s="47">
        <f t="shared" si="4"/>
        <v>2200</v>
      </c>
      <c r="G42" s="44"/>
      <c r="H42" s="44">
        <f t="shared" si="3"/>
        <v>0</v>
      </c>
      <c r="I42" s="47">
        <f t="shared" si="5"/>
        <v>15070</v>
      </c>
    </row>
    <row r="43" spans="1:9" ht="15">
      <c r="A43" s="43"/>
      <c r="B43" s="42"/>
      <c r="C43" s="42"/>
      <c r="D43" s="42"/>
      <c r="E43" s="44"/>
      <c r="F43" s="47">
        <f t="shared" si="4"/>
        <v>2200</v>
      </c>
      <c r="G43" s="44"/>
      <c r="H43" s="44">
        <f t="shared" si="3"/>
        <v>0</v>
      </c>
      <c r="I43" s="47">
        <f t="shared" si="5"/>
        <v>15070</v>
      </c>
    </row>
    <row r="44" spans="1:9" ht="15">
      <c r="A44" s="43"/>
      <c r="B44" s="42"/>
      <c r="C44" s="42"/>
      <c r="D44" s="42"/>
      <c r="E44" s="44"/>
      <c r="F44" s="47">
        <f t="shared" si="4"/>
        <v>2200</v>
      </c>
      <c r="G44" s="44"/>
      <c r="H44" s="44">
        <f t="shared" si="3"/>
        <v>0</v>
      </c>
      <c r="I44" s="47">
        <f t="shared" si="5"/>
        <v>15070</v>
      </c>
    </row>
    <row r="45" spans="1:9" ht="15">
      <c r="A45" s="43"/>
      <c r="B45" s="42"/>
      <c r="C45" s="42"/>
      <c r="D45" s="42"/>
      <c r="E45" s="44"/>
      <c r="F45" s="47">
        <f t="shared" si="4"/>
        <v>2200</v>
      </c>
      <c r="G45" s="44"/>
      <c r="H45" s="44">
        <f t="shared" si="3"/>
        <v>0</v>
      </c>
      <c r="I45" s="47">
        <f t="shared" si="5"/>
        <v>15070</v>
      </c>
    </row>
    <row r="46" spans="1:9" ht="15">
      <c r="A46" s="43"/>
      <c r="B46" s="42"/>
      <c r="C46" s="42"/>
      <c r="D46" s="42"/>
      <c r="E46" s="44"/>
      <c r="F46" s="47">
        <f t="shared" si="4"/>
        <v>2200</v>
      </c>
      <c r="G46" s="44"/>
      <c r="H46" s="44">
        <f t="shared" si="3"/>
        <v>0</v>
      </c>
      <c r="I46" s="47">
        <f t="shared" si="5"/>
        <v>15070</v>
      </c>
    </row>
    <row r="47" spans="1:9" ht="15">
      <c r="A47" s="43"/>
      <c r="B47" s="42"/>
      <c r="C47" s="42"/>
      <c r="D47" s="42"/>
      <c r="E47" s="48"/>
      <c r="F47" s="47">
        <f t="shared" si="4"/>
        <v>2200</v>
      </c>
      <c r="G47" s="44"/>
      <c r="H47" s="44">
        <f t="shared" si="3"/>
        <v>0</v>
      </c>
      <c r="I47" s="47">
        <f t="shared" si="5"/>
        <v>15070</v>
      </c>
    </row>
    <row r="48" spans="1:9" ht="15">
      <c r="A48" s="43"/>
      <c r="B48" s="42"/>
      <c r="C48" s="42"/>
      <c r="D48" s="42"/>
      <c r="E48" s="44"/>
      <c r="F48" s="47">
        <f t="shared" si="4"/>
        <v>2200</v>
      </c>
      <c r="G48" s="44"/>
      <c r="H48" s="44">
        <f t="shared" si="3"/>
        <v>0</v>
      </c>
      <c r="I48" s="47">
        <f t="shared" si="5"/>
        <v>15070</v>
      </c>
    </row>
    <row r="49" spans="1:9" ht="15">
      <c r="A49" s="43"/>
      <c r="B49" s="42"/>
      <c r="C49" s="42"/>
      <c r="D49" s="42"/>
      <c r="E49" s="44"/>
      <c r="F49" s="47">
        <f t="shared" si="4"/>
        <v>2200</v>
      </c>
      <c r="G49" s="44"/>
      <c r="H49" s="44">
        <f t="shared" si="3"/>
        <v>0</v>
      </c>
      <c r="I49" s="47">
        <f t="shared" si="5"/>
        <v>15070</v>
      </c>
    </row>
    <row r="50" spans="1:9" ht="15">
      <c r="A50" s="43"/>
      <c r="B50" s="42"/>
      <c r="C50" s="42"/>
      <c r="D50" s="42"/>
      <c r="E50" s="44"/>
      <c r="F50" s="47">
        <f t="shared" si="4"/>
        <v>2200</v>
      </c>
      <c r="G50" s="44"/>
      <c r="H50" s="44">
        <f t="shared" si="3"/>
        <v>0</v>
      </c>
      <c r="I50" s="47">
        <f t="shared" si="5"/>
        <v>15070</v>
      </c>
    </row>
    <row r="51" spans="1:9" ht="15">
      <c r="A51" s="43"/>
      <c r="B51" s="42"/>
      <c r="C51" s="42"/>
      <c r="D51" s="42"/>
      <c r="E51" s="44"/>
      <c r="F51" s="47">
        <f t="shared" si="4"/>
        <v>2200</v>
      </c>
      <c r="G51" s="44"/>
      <c r="H51" s="44">
        <f t="shared" si="3"/>
        <v>0</v>
      </c>
      <c r="I51" s="47">
        <f t="shared" si="5"/>
        <v>15070</v>
      </c>
    </row>
    <row r="52" spans="1:9" ht="15">
      <c r="A52" s="43"/>
      <c r="B52" s="42"/>
      <c r="C52" s="42"/>
      <c r="D52" s="42"/>
      <c r="E52" s="44"/>
      <c r="F52" s="47">
        <f t="shared" si="4"/>
        <v>2200</v>
      </c>
      <c r="G52" s="44"/>
      <c r="H52" s="44">
        <f t="shared" si="3"/>
        <v>0</v>
      </c>
      <c r="I52" s="47">
        <f t="shared" si="5"/>
        <v>15070</v>
      </c>
    </row>
    <row r="53" spans="1:9" ht="15">
      <c r="A53" s="43"/>
      <c r="B53" s="42"/>
      <c r="C53" s="42"/>
      <c r="D53" s="42"/>
      <c r="E53" s="44"/>
      <c r="F53" s="47">
        <f t="shared" si="4"/>
        <v>2200</v>
      </c>
      <c r="G53" s="44"/>
      <c r="H53" s="44">
        <f t="shared" si="3"/>
        <v>0</v>
      </c>
      <c r="I53" s="47">
        <f t="shared" si="5"/>
        <v>15070</v>
      </c>
    </row>
    <row r="54" spans="1:9" ht="15">
      <c r="A54" s="43"/>
      <c r="B54" s="42"/>
      <c r="C54" s="42"/>
      <c r="D54" s="42"/>
      <c r="E54" s="44"/>
      <c r="F54" s="47">
        <f t="shared" si="4"/>
        <v>2200</v>
      </c>
      <c r="G54" s="44"/>
      <c r="H54" s="44">
        <f t="shared" si="3"/>
        <v>0</v>
      </c>
      <c r="I54" s="47">
        <f t="shared" si="5"/>
        <v>15070</v>
      </c>
    </row>
    <row r="55" spans="1:9" ht="15">
      <c r="A55" s="43"/>
      <c r="B55" s="42"/>
      <c r="C55" s="42"/>
      <c r="D55" s="42"/>
      <c r="E55" s="44"/>
      <c r="F55" s="47">
        <f t="shared" si="4"/>
        <v>2200</v>
      </c>
      <c r="G55" s="44"/>
      <c r="H55" s="44">
        <f t="shared" si="3"/>
        <v>0</v>
      </c>
      <c r="I55" s="47">
        <f t="shared" si="5"/>
        <v>15070</v>
      </c>
    </row>
    <row r="56" spans="1:9" ht="15">
      <c r="A56" s="43"/>
      <c r="B56" s="42"/>
      <c r="C56" s="42"/>
      <c r="D56" s="42"/>
      <c r="E56" s="44"/>
      <c r="F56" s="47">
        <f t="shared" si="4"/>
        <v>2200</v>
      </c>
      <c r="G56" s="44"/>
      <c r="H56" s="44">
        <f t="shared" si="3"/>
        <v>0</v>
      </c>
      <c r="I56" s="47">
        <f t="shared" si="5"/>
        <v>15070</v>
      </c>
    </row>
    <row r="57" spans="1:9" ht="15">
      <c r="A57" s="43"/>
      <c r="B57" s="42"/>
      <c r="C57" s="42"/>
      <c r="D57" s="42"/>
      <c r="E57" s="44"/>
      <c r="F57" s="47">
        <f t="shared" si="4"/>
        <v>2200</v>
      </c>
      <c r="G57" s="44"/>
      <c r="H57" s="44">
        <f t="shared" si="3"/>
        <v>0</v>
      </c>
      <c r="I57" s="47">
        <f t="shared" si="5"/>
        <v>15070</v>
      </c>
    </row>
    <row r="58" spans="1:9" ht="15">
      <c r="A58" s="43"/>
      <c r="B58" s="42"/>
      <c r="C58" s="42"/>
      <c r="D58" s="42"/>
      <c r="E58" s="44"/>
      <c r="F58" s="47">
        <f t="shared" si="4"/>
        <v>2200</v>
      </c>
      <c r="G58" s="44"/>
      <c r="H58" s="44">
        <f t="shared" si="3"/>
        <v>0</v>
      </c>
      <c r="I58" s="47">
        <f t="shared" si="5"/>
        <v>15070</v>
      </c>
    </row>
    <row r="59" spans="1:9" ht="15">
      <c r="A59" s="43"/>
      <c r="B59" s="42"/>
      <c r="C59" s="42"/>
      <c r="D59" s="42"/>
      <c r="E59" s="44"/>
      <c r="F59" s="47">
        <f t="shared" si="4"/>
        <v>2200</v>
      </c>
      <c r="G59" s="44"/>
      <c r="H59" s="44">
        <f t="shared" si="3"/>
        <v>0</v>
      </c>
      <c r="I59" s="47">
        <f t="shared" si="5"/>
        <v>15070</v>
      </c>
    </row>
    <row r="60" spans="1:9" ht="15">
      <c r="A60" s="43"/>
      <c r="B60" s="42"/>
      <c r="C60" s="42"/>
      <c r="D60" s="42"/>
      <c r="E60" s="44"/>
      <c r="F60" s="47">
        <f t="shared" si="4"/>
        <v>2200</v>
      </c>
      <c r="G60" s="44"/>
      <c r="H60" s="44">
        <f t="shared" si="3"/>
        <v>0</v>
      </c>
      <c r="I60" s="47">
        <f t="shared" si="5"/>
        <v>15070</v>
      </c>
    </row>
    <row r="61" spans="1:9" ht="15">
      <c r="A61" s="43"/>
      <c r="B61" s="42"/>
      <c r="C61" s="42"/>
      <c r="D61" s="42"/>
      <c r="E61" s="44"/>
      <c r="F61" s="47">
        <f t="shared" si="4"/>
        <v>2200</v>
      </c>
      <c r="G61" s="44"/>
      <c r="H61" s="44">
        <f t="shared" si="3"/>
        <v>0</v>
      </c>
      <c r="I61" s="47">
        <f t="shared" si="5"/>
        <v>15070</v>
      </c>
    </row>
    <row r="62" spans="1:9" ht="15">
      <c r="A62" s="43"/>
      <c r="B62" s="42"/>
      <c r="C62" s="42"/>
      <c r="D62" s="42"/>
      <c r="E62" s="44"/>
      <c r="F62" s="47">
        <f t="shared" si="4"/>
        <v>2200</v>
      </c>
      <c r="G62" s="44"/>
      <c r="H62" s="44">
        <f t="shared" si="3"/>
        <v>0</v>
      </c>
      <c r="I62" s="47">
        <f t="shared" si="5"/>
        <v>15070</v>
      </c>
    </row>
    <row r="63" spans="1:9" ht="15">
      <c r="A63" s="43"/>
      <c r="B63" s="42"/>
      <c r="C63" s="42"/>
      <c r="D63" s="42"/>
      <c r="E63" s="44"/>
      <c r="F63" s="47">
        <f t="shared" si="4"/>
        <v>2200</v>
      </c>
      <c r="G63" s="44"/>
      <c r="H63" s="44">
        <f t="shared" si="3"/>
        <v>0</v>
      </c>
      <c r="I63" s="47">
        <f t="shared" si="5"/>
        <v>15070</v>
      </c>
    </row>
    <row r="64" spans="1:9" ht="15">
      <c r="A64" s="43"/>
      <c r="B64" s="42"/>
      <c r="C64" s="42"/>
      <c r="D64" s="42"/>
      <c r="E64" s="44"/>
      <c r="F64" s="47">
        <f t="shared" si="4"/>
        <v>2200</v>
      </c>
      <c r="G64" s="44"/>
      <c r="H64" s="44">
        <f t="shared" si="3"/>
        <v>0</v>
      </c>
      <c r="I64" s="47">
        <f t="shared" si="5"/>
        <v>15070</v>
      </c>
    </row>
    <row r="65" spans="1:9" ht="15.75" thickBot="1">
      <c r="A65" s="43"/>
      <c r="B65" s="42"/>
      <c r="C65" s="42"/>
      <c r="D65" s="42"/>
      <c r="E65" s="45"/>
      <c r="F65" s="49">
        <f t="shared" si="4"/>
        <v>2200</v>
      </c>
      <c r="G65" s="44"/>
      <c r="H65" s="45">
        <f t="shared" si="3"/>
        <v>0</v>
      </c>
      <c r="I65" s="49">
        <f t="shared" si="5"/>
        <v>15070</v>
      </c>
    </row>
    <row r="66" spans="1:9" ht="15">
      <c r="A66" s="43"/>
      <c r="B66" s="42"/>
      <c r="C66" s="42"/>
      <c r="D66" s="42"/>
      <c r="E66" s="44">
        <f>SUM(E37:E65)</f>
        <v>100</v>
      </c>
      <c r="F66" s="31">
        <f>D36-E66</f>
        <v>2200</v>
      </c>
      <c r="G66" s="44"/>
      <c r="H66" s="44">
        <f>SUM(H37:H65)</f>
        <v>685</v>
      </c>
      <c r="I66" s="31">
        <f>G36-H66</f>
        <v>15070</v>
      </c>
    </row>
    <row r="67" spans="1:8" ht="15">
      <c r="A67" s="43"/>
      <c r="B67" s="42"/>
      <c r="C67" s="42"/>
      <c r="D67" s="42"/>
      <c r="E67" s="44"/>
      <c r="F67" s="40"/>
      <c r="G67" s="44"/>
      <c r="H67" s="44"/>
    </row>
    <row r="68" spans="1:9" ht="18.75">
      <c r="A68" s="94" t="str">
        <f>+A1</f>
        <v>PROYECTO "SISTEMA DE AGUA NUEVA AMERICA"</v>
      </c>
      <c r="B68" s="94"/>
      <c r="C68" s="94"/>
      <c r="D68" s="94"/>
      <c r="E68" s="94"/>
      <c r="F68" s="94"/>
      <c r="G68" s="94"/>
      <c r="H68" s="94"/>
      <c r="I68" s="94"/>
    </row>
    <row r="69" spans="1:9" ht="15.75">
      <c r="A69" s="95" t="str">
        <f>+A2</f>
        <v>*** INFORME ECONOMICO MES DE FEBRERO ***</v>
      </c>
      <c r="B69" s="95"/>
      <c r="C69" s="95"/>
      <c r="D69" s="95"/>
      <c r="E69" s="95"/>
      <c r="F69" s="95"/>
      <c r="G69" s="95"/>
      <c r="H69" s="95"/>
      <c r="I69" s="95"/>
    </row>
    <row r="70" spans="1:9" ht="15">
      <c r="A70" s="17"/>
      <c r="B70" s="17"/>
      <c r="C70" s="17"/>
      <c r="D70" s="18"/>
      <c r="E70" s="17"/>
      <c r="F70" s="18"/>
      <c r="G70" s="17"/>
      <c r="H70" s="19"/>
      <c r="I70" s="19"/>
    </row>
    <row r="71" spans="1:9" ht="15">
      <c r="A71" s="40"/>
      <c r="B71" s="40"/>
      <c r="C71" s="40"/>
      <c r="D71" s="40"/>
      <c r="E71" s="40"/>
      <c r="F71" s="40"/>
      <c r="G71" s="40"/>
      <c r="H71" s="23" t="s">
        <v>8</v>
      </c>
      <c r="I71" s="24">
        <f>+I32</f>
        <v>6.85</v>
      </c>
    </row>
    <row r="72" spans="1:7" ht="15">
      <c r="A72" s="40"/>
      <c r="B72" s="40"/>
      <c r="C72" s="40"/>
      <c r="D72" s="40"/>
      <c r="E72" s="40"/>
      <c r="F72" s="40"/>
      <c r="G72" s="40"/>
    </row>
    <row r="73" spans="1:9" ht="15">
      <c r="A73" s="96" t="s">
        <v>0</v>
      </c>
      <c r="B73" s="105" t="s">
        <v>9</v>
      </c>
      <c r="C73" s="54" t="s">
        <v>33</v>
      </c>
      <c r="D73" s="99" t="s">
        <v>6</v>
      </c>
      <c r="E73" s="100"/>
      <c r="F73" s="101"/>
      <c r="G73" s="102" t="s">
        <v>7</v>
      </c>
      <c r="H73" s="102"/>
      <c r="I73" s="102"/>
    </row>
    <row r="74" spans="1:9" ht="15">
      <c r="A74" s="96"/>
      <c r="B74" s="105"/>
      <c r="C74" s="7" t="s">
        <v>1</v>
      </c>
      <c r="D74" s="7" t="s">
        <v>2</v>
      </c>
      <c r="E74" s="8" t="s">
        <v>3</v>
      </c>
      <c r="F74" s="9" t="s">
        <v>4</v>
      </c>
      <c r="G74" s="7" t="s">
        <v>2</v>
      </c>
      <c r="H74" s="7" t="s">
        <v>5</v>
      </c>
      <c r="I74" s="7" t="s">
        <v>4</v>
      </c>
    </row>
    <row r="75" spans="1:9" ht="15">
      <c r="A75" s="43"/>
      <c r="B75" s="42"/>
      <c r="C75" s="35" t="str">
        <f>+C36</f>
        <v>Saldo al 31/01/2013</v>
      </c>
      <c r="D75" s="41">
        <f>+ENERO!F174</f>
        <v>742</v>
      </c>
      <c r="E75" s="44"/>
      <c r="F75" s="26">
        <f>D75-E75</f>
        <v>742</v>
      </c>
      <c r="G75" s="27">
        <f>F75*I71</f>
        <v>5082.7</v>
      </c>
      <c r="H75" s="25"/>
      <c r="I75" s="26">
        <f>G75-H75</f>
        <v>5082.7</v>
      </c>
    </row>
    <row r="76" spans="1:9" ht="15">
      <c r="A76" s="43"/>
      <c r="B76" s="42"/>
      <c r="C76" s="42"/>
      <c r="D76" s="42"/>
      <c r="E76" s="44"/>
      <c r="F76" s="47">
        <f aca="true" t="shared" si="6" ref="F76:F95">F75+D76-E76</f>
        <v>742</v>
      </c>
      <c r="G76" s="44"/>
      <c r="H76" s="44">
        <f aca="true" t="shared" si="7" ref="H76:H94">E76*$I$71</f>
        <v>0</v>
      </c>
      <c r="I76" s="47">
        <f>I75+G76-H76</f>
        <v>5082.7</v>
      </c>
    </row>
    <row r="77" spans="1:9" ht="15">
      <c r="A77" s="43"/>
      <c r="B77" s="42"/>
      <c r="C77" s="42"/>
      <c r="D77" s="42"/>
      <c r="E77" s="44"/>
      <c r="F77" s="47">
        <f t="shared" si="6"/>
        <v>742</v>
      </c>
      <c r="G77" s="44"/>
      <c r="H77" s="44">
        <f t="shared" si="7"/>
        <v>0</v>
      </c>
      <c r="I77" s="47">
        <f aca="true" t="shared" si="8" ref="I77:I95">I76+G77-H77</f>
        <v>5082.7</v>
      </c>
    </row>
    <row r="78" spans="1:9" ht="15">
      <c r="A78" s="43"/>
      <c r="B78" s="42"/>
      <c r="C78" s="42"/>
      <c r="D78" s="42"/>
      <c r="E78" s="44"/>
      <c r="F78" s="47">
        <f t="shared" si="6"/>
        <v>742</v>
      </c>
      <c r="G78" s="44"/>
      <c r="H78" s="44">
        <f t="shared" si="7"/>
        <v>0</v>
      </c>
      <c r="I78" s="47">
        <f t="shared" si="8"/>
        <v>5082.7</v>
      </c>
    </row>
    <row r="79" spans="1:9" ht="15">
      <c r="A79" s="43"/>
      <c r="B79" s="42"/>
      <c r="C79" s="42"/>
      <c r="D79" s="42"/>
      <c r="E79" s="44"/>
      <c r="F79" s="47">
        <f t="shared" si="6"/>
        <v>742</v>
      </c>
      <c r="G79" s="44"/>
      <c r="H79" s="44">
        <f t="shared" si="7"/>
        <v>0</v>
      </c>
      <c r="I79" s="47">
        <f t="shared" si="8"/>
        <v>5082.7</v>
      </c>
    </row>
    <row r="80" spans="1:9" ht="15">
      <c r="A80" s="43"/>
      <c r="B80" s="42"/>
      <c r="C80" s="42"/>
      <c r="D80" s="42"/>
      <c r="E80" s="44"/>
      <c r="F80" s="47">
        <f t="shared" si="6"/>
        <v>742</v>
      </c>
      <c r="G80" s="44"/>
      <c r="H80" s="44">
        <f t="shared" si="7"/>
        <v>0</v>
      </c>
      <c r="I80" s="47">
        <f t="shared" si="8"/>
        <v>5082.7</v>
      </c>
    </row>
    <row r="81" spans="1:9" ht="15">
      <c r="A81" s="43"/>
      <c r="B81" s="42"/>
      <c r="C81" s="42"/>
      <c r="D81" s="42"/>
      <c r="E81" s="44"/>
      <c r="F81" s="47">
        <f t="shared" si="6"/>
        <v>742</v>
      </c>
      <c r="G81" s="44"/>
      <c r="H81" s="44">
        <f t="shared" si="7"/>
        <v>0</v>
      </c>
      <c r="I81" s="47">
        <f t="shared" si="8"/>
        <v>5082.7</v>
      </c>
    </row>
    <row r="82" spans="1:9" ht="15">
      <c r="A82" s="43"/>
      <c r="B82" s="42"/>
      <c r="C82" s="42"/>
      <c r="D82" s="42"/>
      <c r="E82" s="44"/>
      <c r="F82" s="47">
        <f t="shared" si="6"/>
        <v>742</v>
      </c>
      <c r="G82" s="44"/>
      <c r="H82" s="44">
        <f t="shared" si="7"/>
        <v>0</v>
      </c>
      <c r="I82" s="47">
        <f t="shared" si="8"/>
        <v>5082.7</v>
      </c>
    </row>
    <row r="83" spans="1:9" ht="15">
      <c r="A83" s="43"/>
      <c r="B83" s="42"/>
      <c r="C83" s="42"/>
      <c r="D83" s="42"/>
      <c r="E83" s="44"/>
      <c r="F83" s="47">
        <f t="shared" si="6"/>
        <v>742</v>
      </c>
      <c r="G83" s="44"/>
      <c r="H83" s="44">
        <f t="shared" si="7"/>
        <v>0</v>
      </c>
      <c r="I83" s="47">
        <f t="shared" si="8"/>
        <v>5082.7</v>
      </c>
    </row>
    <row r="84" spans="1:9" ht="15">
      <c r="A84" s="43"/>
      <c r="B84" s="42"/>
      <c r="C84" s="42"/>
      <c r="D84" s="42"/>
      <c r="E84" s="44"/>
      <c r="F84" s="47">
        <f t="shared" si="6"/>
        <v>742</v>
      </c>
      <c r="G84" s="44"/>
      <c r="H84" s="44">
        <f t="shared" si="7"/>
        <v>0</v>
      </c>
      <c r="I84" s="47">
        <f t="shared" si="8"/>
        <v>5082.7</v>
      </c>
    </row>
    <row r="85" spans="1:9" ht="15">
      <c r="A85" s="43"/>
      <c r="B85" s="42"/>
      <c r="C85" s="42"/>
      <c r="D85" s="42"/>
      <c r="E85" s="44"/>
      <c r="F85" s="47">
        <f t="shared" si="6"/>
        <v>742</v>
      </c>
      <c r="G85" s="44"/>
      <c r="H85" s="44">
        <f t="shared" si="7"/>
        <v>0</v>
      </c>
      <c r="I85" s="47">
        <f t="shared" si="8"/>
        <v>5082.7</v>
      </c>
    </row>
    <row r="86" spans="1:9" ht="15">
      <c r="A86" s="43"/>
      <c r="B86" s="42"/>
      <c r="C86" s="42"/>
      <c r="D86" s="42"/>
      <c r="E86" s="44"/>
      <c r="F86" s="47">
        <f t="shared" si="6"/>
        <v>742</v>
      </c>
      <c r="G86" s="44"/>
      <c r="H86" s="44">
        <f t="shared" si="7"/>
        <v>0</v>
      </c>
      <c r="I86" s="47">
        <f t="shared" si="8"/>
        <v>5082.7</v>
      </c>
    </row>
    <row r="87" spans="1:9" ht="15">
      <c r="A87" s="43"/>
      <c r="B87" s="42"/>
      <c r="C87" s="42"/>
      <c r="D87" s="42"/>
      <c r="E87" s="44"/>
      <c r="F87" s="47">
        <f t="shared" si="6"/>
        <v>742</v>
      </c>
      <c r="G87" s="44"/>
      <c r="H87" s="44">
        <f t="shared" si="7"/>
        <v>0</v>
      </c>
      <c r="I87" s="47">
        <f t="shared" si="8"/>
        <v>5082.7</v>
      </c>
    </row>
    <row r="88" spans="1:9" ht="15">
      <c r="A88" s="43"/>
      <c r="B88" s="42"/>
      <c r="C88" s="42"/>
      <c r="D88" s="42"/>
      <c r="E88" s="44"/>
      <c r="F88" s="47">
        <f t="shared" si="6"/>
        <v>742</v>
      </c>
      <c r="G88" s="44"/>
      <c r="H88" s="44">
        <f t="shared" si="7"/>
        <v>0</v>
      </c>
      <c r="I88" s="47">
        <f t="shared" si="8"/>
        <v>5082.7</v>
      </c>
    </row>
    <row r="89" spans="1:9" ht="15">
      <c r="A89" s="43"/>
      <c r="B89" s="42"/>
      <c r="C89" s="42"/>
      <c r="D89" s="42"/>
      <c r="E89" s="48"/>
      <c r="F89" s="47">
        <f t="shared" si="6"/>
        <v>742</v>
      </c>
      <c r="G89" s="44"/>
      <c r="H89" s="44">
        <f t="shared" si="7"/>
        <v>0</v>
      </c>
      <c r="I89" s="47">
        <f t="shared" si="8"/>
        <v>5082.7</v>
      </c>
    </row>
    <row r="90" spans="1:9" ht="15">
      <c r="A90" s="43"/>
      <c r="B90" s="42"/>
      <c r="C90" s="42"/>
      <c r="D90" s="42"/>
      <c r="E90" s="44"/>
      <c r="F90" s="47">
        <f t="shared" si="6"/>
        <v>742</v>
      </c>
      <c r="G90" s="44"/>
      <c r="H90" s="44">
        <f t="shared" si="7"/>
        <v>0</v>
      </c>
      <c r="I90" s="47">
        <f t="shared" si="8"/>
        <v>5082.7</v>
      </c>
    </row>
    <row r="91" spans="1:9" ht="15">
      <c r="A91" s="43"/>
      <c r="B91" s="42"/>
      <c r="C91" s="42"/>
      <c r="D91" s="42"/>
      <c r="E91" s="48"/>
      <c r="F91" s="47">
        <f t="shared" si="6"/>
        <v>742</v>
      </c>
      <c r="G91" s="44"/>
      <c r="H91" s="44">
        <f t="shared" si="7"/>
        <v>0</v>
      </c>
      <c r="I91" s="47">
        <f t="shared" si="8"/>
        <v>5082.7</v>
      </c>
    </row>
    <row r="92" spans="1:9" ht="15">
      <c r="A92" s="43"/>
      <c r="B92" s="42"/>
      <c r="C92" s="42"/>
      <c r="D92" s="42"/>
      <c r="E92" s="44"/>
      <c r="F92" s="47">
        <f t="shared" si="6"/>
        <v>742</v>
      </c>
      <c r="G92" s="44"/>
      <c r="H92" s="44">
        <f t="shared" si="7"/>
        <v>0</v>
      </c>
      <c r="I92" s="47">
        <f t="shared" si="8"/>
        <v>5082.7</v>
      </c>
    </row>
    <row r="93" spans="1:9" ht="18.75" customHeight="1">
      <c r="A93" s="43"/>
      <c r="B93" s="42"/>
      <c r="C93" s="42"/>
      <c r="D93" s="42"/>
      <c r="E93" s="44"/>
      <c r="F93" s="47">
        <f t="shared" si="6"/>
        <v>742</v>
      </c>
      <c r="G93" s="44"/>
      <c r="H93" s="44">
        <f t="shared" si="7"/>
        <v>0</v>
      </c>
      <c r="I93" s="47">
        <f t="shared" si="8"/>
        <v>5082.7</v>
      </c>
    </row>
    <row r="94" spans="1:9" ht="15">
      <c r="A94" s="43"/>
      <c r="B94" s="42"/>
      <c r="C94" s="42"/>
      <c r="D94" s="42"/>
      <c r="E94" s="44"/>
      <c r="F94" s="47">
        <f t="shared" si="6"/>
        <v>742</v>
      </c>
      <c r="G94" s="48"/>
      <c r="H94" s="48">
        <f t="shared" si="7"/>
        <v>0</v>
      </c>
      <c r="I94" s="47">
        <f t="shared" si="8"/>
        <v>5082.7</v>
      </c>
    </row>
    <row r="95" spans="1:9" ht="15">
      <c r="A95" s="43"/>
      <c r="B95" s="42"/>
      <c r="C95" s="42"/>
      <c r="D95" s="42"/>
      <c r="E95" s="48"/>
      <c r="F95" s="47">
        <f t="shared" si="6"/>
        <v>742</v>
      </c>
      <c r="G95" s="48"/>
      <c r="H95" s="48">
        <f>E95*$I$71</f>
        <v>0</v>
      </c>
      <c r="I95" s="47">
        <f t="shared" si="8"/>
        <v>5082.7</v>
      </c>
    </row>
    <row r="96" spans="1:9" ht="15">
      <c r="A96" s="43"/>
      <c r="B96" s="42"/>
      <c r="C96" s="42"/>
      <c r="D96" s="42"/>
      <c r="E96" s="44"/>
      <c r="F96" s="47">
        <f>F95+D96-E96</f>
        <v>742</v>
      </c>
      <c r="G96" s="48"/>
      <c r="H96" s="48">
        <f>E96*$I$71</f>
        <v>0</v>
      </c>
      <c r="I96" s="47">
        <f>I95+G96-H96</f>
        <v>5082.7</v>
      </c>
    </row>
    <row r="97" spans="1:9" ht="15">
      <c r="A97" s="43"/>
      <c r="B97" s="42"/>
      <c r="C97" s="42"/>
      <c r="D97" s="42"/>
      <c r="E97" s="44"/>
      <c r="F97" s="47">
        <f>F96+D97-E97</f>
        <v>742</v>
      </c>
      <c r="G97" s="48"/>
      <c r="H97" s="48">
        <f>E97*$I$71</f>
        <v>0</v>
      </c>
      <c r="I97" s="47">
        <f>I96+G97-H97</f>
        <v>5082.7</v>
      </c>
    </row>
    <row r="98" spans="1:9" ht="15.75" thickBot="1">
      <c r="A98" s="43"/>
      <c r="B98" s="42"/>
      <c r="C98" s="42"/>
      <c r="D98" s="42"/>
      <c r="E98" s="45"/>
      <c r="F98" s="49">
        <f>F97+D98-E98</f>
        <v>742</v>
      </c>
      <c r="G98" s="45"/>
      <c r="H98" s="45">
        <f>E98*$I$71</f>
        <v>0</v>
      </c>
      <c r="I98" s="49">
        <f>I97+G98-H98</f>
        <v>5082.7</v>
      </c>
    </row>
    <row r="99" spans="1:9" ht="15">
      <c r="A99" s="43"/>
      <c r="B99" s="42"/>
      <c r="C99" s="42"/>
      <c r="D99" s="42"/>
      <c r="E99" s="44">
        <f>SUM(E76:E98)</f>
        <v>0</v>
      </c>
      <c r="F99" s="31">
        <f>D75-E99</f>
        <v>742</v>
      </c>
      <c r="G99" s="32"/>
      <c r="H99" s="33">
        <f>SUM(H76:H98)</f>
        <v>0</v>
      </c>
      <c r="I99" s="31">
        <f>G75-H99</f>
        <v>5082.7</v>
      </c>
    </row>
    <row r="100" spans="1:7" ht="15">
      <c r="A100" s="43"/>
      <c r="B100" s="42"/>
      <c r="C100" s="42"/>
      <c r="D100" s="42"/>
      <c r="E100" s="44"/>
      <c r="F100" s="40"/>
      <c r="G100" s="40"/>
    </row>
    <row r="101" spans="1:7" ht="15">
      <c r="A101" s="43"/>
      <c r="B101" s="42"/>
      <c r="C101" s="42"/>
      <c r="D101" s="42"/>
      <c r="E101" s="44"/>
      <c r="F101" s="40"/>
      <c r="G101" s="40"/>
    </row>
    <row r="102" spans="1:7" ht="15">
      <c r="A102" s="43"/>
      <c r="B102" s="42"/>
      <c r="C102" s="42"/>
      <c r="D102" s="42"/>
      <c r="E102" s="44"/>
      <c r="F102" s="40"/>
      <c r="G102" s="40"/>
    </row>
    <row r="103" spans="1:7" ht="15">
      <c r="A103" s="43"/>
      <c r="B103" s="42"/>
      <c r="C103" s="42"/>
      <c r="D103" s="42"/>
      <c r="E103" s="44"/>
      <c r="F103" s="40"/>
      <c r="G103" s="40"/>
    </row>
    <row r="104" spans="1:7" ht="15">
      <c r="A104" s="43"/>
      <c r="B104" s="42"/>
      <c r="C104" s="42"/>
      <c r="D104" s="42"/>
      <c r="E104" s="44"/>
      <c r="F104" s="40"/>
      <c r="G104" s="40"/>
    </row>
    <row r="105" spans="1:7" ht="15">
      <c r="A105" s="43"/>
      <c r="B105" s="42"/>
      <c r="C105" s="42"/>
      <c r="D105" s="42"/>
      <c r="E105" s="44"/>
      <c r="F105" s="40"/>
      <c r="G105" s="40"/>
    </row>
    <row r="106" spans="1:7" ht="15">
      <c r="A106" s="43"/>
      <c r="B106" s="42"/>
      <c r="C106" s="42"/>
      <c r="D106" s="42"/>
      <c r="E106" s="44"/>
      <c r="F106" s="40"/>
      <c r="G106" s="40"/>
    </row>
    <row r="107" spans="1:7" ht="15">
      <c r="A107" s="43"/>
      <c r="B107" s="42"/>
      <c r="C107" s="42"/>
      <c r="D107" s="42"/>
      <c r="E107" s="44"/>
      <c r="F107" s="40"/>
      <c r="G107" s="40"/>
    </row>
    <row r="108" spans="1:7" ht="15">
      <c r="A108" s="43"/>
      <c r="B108" s="42"/>
      <c r="C108" s="42"/>
      <c r="D108" s="42"/>
      <c r="E108" s="44"/>
      <c r="F108" s="40"/>
      <c r="G108" s="40"/>
    </row>
    <row r="109" spans="1:9" ht="18.75">
      <c r="A109" s="94" t="str">
        <f>+A1</f>
        <v>PROYECTO "SISTEMA DE AGUA NUEVA AMERICA"</v>
      </c>
      <c r="B109" s="94"/>
      <c r="C109" s="94"/>
      <c r="D109" s="94"/>
      <c r="E109" s="94"/>
      <c r="F109" s="94"/>
      <c r="G109" s="94"/>
      <c r="H109" s="94"/>
      <c r="I109" s="94"/>
    </row>
    <row r="110" spans="1:9" ht="15.75">
      <c r="A110" s="95" t="str">
        <f>+A2</f>
        <v>*** INFORME ECONOMICO MES DE FEBRERO ***</v>
      </c>
      <c r="B110" s="95"/>
      <c r="C110" s="95"/>
      <c r="D110" s="95"/>
      <c r="E110" s="95"/>
      <c r="F110" s="95"/>
      <c r="G110" s="34"/>
      <c r="H110" s="34"/>
      <c r="I110" s="34"/>
    </row>
    <row r="111" spans="1:8" ht="15">
      <c r="A111" s="17"/>
      <c r="B111" s="17"/>
      <c r="C111" s="17"/>
      <c r="D111" s="18"/>
      <c r="E111" s="17"/>
      <c r="F111" s="40"/>
      <c r="G111" s="44"/>
      <c r="H111" s="44"/>
    </row>
    <row r="112" spans="1:9" ht="15">
      <c r="A112" s="40"/>
      <c r="B112" s="40"/>
      <c r="C112" s="40"/>
      <c r="D112" s="40"/>
      <c r="E112" s="40"/>
      <c r="F112" s="40"/>
      <c r="G112" s="40"/>
      <c r="H112" s="23" t="s">
        <v>8</v>
      </c>
      <c r="I112" s="24">
        <f>+I71</f>
        <v>6.85</v>
      </c>
    </row>
    <row r="113" spans="1:7" ht="15">
      <c r="A113" s="40"/>
      <c r="B113" s="40"/>
      <c r="C113" s="40"/>
      <c r="D113" s="40"/>
      <c r="E113" s="40"/>
      <c r="F113" s="40"/>
      <c r="G113" s="40"/>
    </row>
    <row r="114" spans="1:9" ht="15">
      <c r="A114" s="96" t="s">
        <v>0</v>
      </c>
      <c r="B114" s="105" t="s">
        <v>9</v>
      </c>
      <c r="C114" s="54" t="s">
        <v>34</v>
      </c>
      <c r="D114" s="99" t="s">
        <v>6</v>
      </c>
      <c r="E114" s="100"/>
      <c r="F114" s="101"/>
      <c r="G114" s="102" t="s">
        <v>7</v>
      </c>
      <c r="H114" s="102"/>
      <c r="I114" s="102"/>
    </row>
    <row r="115" spans="1:9" ht="15">
      <c r="A115" s="96"/>
      <c r="B115" s="105"/>
      <c r="C115" s="7" t="s">
        <v>1</v>
      </c>
      <c r="D115" s="7" t="s">
        <v>2</v>
      </c>
      <c r="E115" s="8" t="s">
        <v>3</v>
      </c>
      <c r="F115" s="9" t="s">
        <v>4</v>
      </c>
      <c r="G115" s="7" t="s">
        <v>2</v>
      </c>
      <c r="H115" s="7" t="s">
        <v>5</v>
      </c>
      <c r="I115" s="7" t="s">
        <v>4</v>
      </c>
    </row>
    <row r="116" spans="1:9" ht="15">
      <c r="A116" s="43"/>
      <c r="B116" s="42"/>
      <c r="C116" s="35" t="str">
        <f>+C75</f>
        <v>Saldo al 31/01/2013</v>
      </c>
      <c r="D116" s="41">
        <f>+ENERO!F175</f>
        <v>12061.62390670554</v>
      </c>
      <c r="E116" s="44"/>
      <c r="F116" s="26">
        <f>D116-E116</f>
        <v>12061.62390670554</v>
      </c>
      <c r="G116" s="27">
        <f>F116*I112</f>
        <v>82622.12376093294</v>
      </c>
      <c r="H116" s="25"/>
      <c r="I116" s="26">
        <f>G116-H116</f>
        <v>82622.12376093294</v>
      </c>
    </row>
    <row r="117" spans="1:9" ht="15">
      <c r="A117" s="43"/>
      <c r="B117" s="42"/>
      <c r="C117" s="42"/>
      <c r="D117" s="42"/>
      <c r="E117" s="44"/>
      <c r="F117" s="47">
        <f aca="true" t="shared" si="9" ref="F117:F124">F116+D117-E117</f>
        <v>12061.62390670554</v>
      </c>
      <c r="G117" s="44"/>
      <c r="H117" s="44">
        <f aca="true" t="shared" si="10" ref="H117:H124">E117*$I$4</f>
        <v>0</v>
      </c>
      <c r="I117" s="47">
        <f aca="true" t="shared" si="11" ref="I117:I124">I116+G117-H117</f>
        <v>82622.12376093294</v>
      </c>
    </row>
    <row r="118" spans="1:9" ht="15">
      <c r="A118" s="43"/>
      <c r="B118" s="42"/>
      <c r="C118" s="42"/>
      <c r="D118" s="42"/>
      <c r="E118" s="48"/>
      <c r="F118" s="47">
        <f t="shared" si="9"/>
        <v>12061.62390670554</v>
      </c>
      <c r="G118" s="44"/>
      <c r="H118" s="44">
        <f t="shared" si="10"/>
        <v>0</v>
      </c>
      <c r="I118" s="47">
        <f t="shared" si="11"/>
        <v>82622.12376093294</v>
      </c>
    </row>
    <row r="119" spans="1:9" ht="15">
      <c r="A119" s="43"/>
      <c r="B119" s="42"/>
      <c r="C119" s="42"/>
      <c r="D119" s="42"/>
      <c r="E119" s="44"/>
      <c r="F119" s="47">
        <f t="shared" si="9"/>
        <v>12061.62390670554</v>
      </c>
      <c r="G119" s="44"/>
      <c r="H119" s="44">
        <f t="shared" si="10"/>
        <v>0</v>
      </c>
      <c r="I119" s="47">
        <f t="shared" si="11"/>
        <v>82622.12376093294</v>
      </c>
    </row>
    <row r="120" spans="1:9" ht="15">
      <c r="A120" s="43"/>
      <c r="B120" s="42"/>
      <c r="C120" s="42"/>
      <c r="D120" s="42"/>
      <c r="E120" s="48"/>
      <c r="F120" s="26">
        <f t="shared" si="9"/>
        <v>12061.62390670554</v>
      </c>
      <c r="G120" s="48"/>
      <c r="H120" s="48">
        <f t="shared" si="10"/>
        <v>0</v>
      </c>
      <c r="I120" s="26">
        <f t="shared" si="11"/>
        <v>82622.12376093294</v>
      </c>
    </row>
    <row r="121" spans="1:9" ht="15">
      <c r="A121" s="43"/>
      <c r="B121" s="42"/>
      <c r="C121" s="42"/>
      <c r="D121" s="42"/>
      <c r="E121" s="44"/>
      <c r="F121" s="47">
        <f t="shared" si="9"/>
        <v>12061.62390670554</v>
      </c>
      <c r="G121" s="44"/>
      <c r="H121" s="44">
        <f t="shared" si="10"/>
        <v>0</v>
      </c>
      <c r="I121" s="47">
        <f t="shared" si="11"/>
        <v>82622.12376093294</v>
      </c>
    </row>
    <row r="122" spans="1:9" ht="15">
      <c r="A122" s="43"/>
      <c r="B122" s="42"/>
      <c r="C122" s="42"/>
      <c r="D122" s="42"/>
      <c r="E122" s="48"/>
      <c r="F122" s="47">
        <f t="shared" si="9"/>
        <v>12061.62390670554</v>
      </c>
      <c r="G122" s="44"/>
      <c r="H122" s="44">
        <f t="shared" si="10"/>
        <v>0</v>
      </c>
      <c r="I122" s="47">
        <f t="shared" si="11"/>
        <v>82622.12376093294</v>
      </c>
    </row>
    <row r="123" spans="1:9" ht="15">
      <c r="A123" s="43"/>
      <c r="B123" s="42"/>
      <c r="C123" s="42"/>
      <c r="D123" s="42"/>
      <c r="E123" s="44"/>
      <c r="F123" s="47">
        <f t="shared" si="9"/>
        <v>12061.62390670554</v>
      </c>
      <c r="G123" s="44"/>
      <c r="H123" s="44">
        <f t="shared" si="10"/>
        <v>0</v>
      </c>
      <c r="I123" s="47">
        <f t="shared" si="11"/>
        <v>82622.12376093294</v>
      </c>
    </row>
    <row r="124" spans="1:9" ht="15.75" thickBot="1">
      <c r="A124" s="43"/>
      <c r="B124" s="42"/>
      <c r="C124" s="42"/>
      <c r="D124" s="42"/>
      <c r="E124" s="45"/>
      <c r="F124" s="49">
        <f t="shared" si="9"/>
        <v>12061.62390670554</v>
      </c>
      <c r="G124" s="44"/>
      <c r="H124" s="45">
        <f t="shared" si="10"/>
        <v>0</v>
      </c>
      <c r="I124" s="49">
        <f t="shared" si="11"/>
        <v>82622.12376093294</v>
      </c>
    </row>
    <row r="125" spans="1:9" ht="15">
      <c r="A125" s="43"/>
      <c r="B125" s="42"/>
      <c r="C125" s="42"/>
      <c r="D125" s="42"/>
      <c r="E125" s="44">
        <f>SUM(E117:E124)</f>
        <v>0</v>
      </c>
      <c r="F125" s="47">
        <v>0</v>
      </c>
      <c r="G125" s="44"/>
      <c r="H125" s="44">
        <f>SUM(H117:H124)</f>
        <v>0</v>
      </c>
      <c r="I125" s="14">
        <f>G116-H125</f>
        <v>82622.12376093294</v>
      </c>
    </row>
    <row r="126" spans="1:8" ht="15">
      <c r="A126" s="43"/>
      <c r="B126" s="42"/>
      <c r="C126" s="42"/>
      <c r="D126" s="42"/>
      <c r="E126" s="44"/>
      <c r="F126" s="40"/>
      <c r="G126" s="44"/>
      <c r="H126" s="44"/>
    </row>
    <row r="127" spans="1:8" ht="15">
      <c r="A127" s="43"/>
      <c r="B127" s="42"/>
      <c r="C127" s="42"/>
      <c r="D127" s="42"/>
      <c r="E127" s="44"/>
      <c r="F127" s="40"/>
      <c r="G127" s="44"/>
      <c r="H127" s="44"/>
    </row>
    <row r="128" spans="1:8" ht="15">
      <c r="A128" s="43"/>
      <c r="B128" s="42"/>
      <c r="C128" s="42"/>
      <c r="D128" s="42"/>
      <c r="E128" s="44"/>
      <c r="F128" s="40"/>
      <c r="G128" s="44"/>
      <c r="H128" s="44"/>
    </row>
    <row r="129" spans="1:9" ht="18.75">
      <c r="A129" s="43"/>
      <c r="B129" s="42"/>
      <c r="C129" s="42"/>
      <c r="D129" s="42"/>
      <c r="E129" s="44"/>
      <c r="F129" s="52"/>
      <c r="G129" s="52"/>
      <c r="H129" s="52"/>
      <c r="I129" s="52"/>
    </row>
    <row r="130" spans="1:9" ht="15.75">
      <c r="A130" s="43"/>
      <c r="B130" s="42"/>
      <c r="C130" s="42"/>
      <c r="D130" s="42"/>
      <c r="E130" s="44"/>
      <c r="F130" s="53"/>
      <c r="G130" s="53"/>
      <c r="H130" s="53"/>
      <c r="I130" s="53"/>
    </row>
    <row r="131" spans="1:9" ht="15">
      <c r="A131" s="43"/>
      <c r="B131" s="42"/>
      <c r="C131" s="42"/>
      <c r="D131" s="42"/>
      <c r="E131" s="44"/>
      <c r="F131" s="18"/>
      <c r="G131" s="17"/>
      <c r="H131" s="19"/>
      <c r="I131" s="19"/>
    </row>
    <row r="132" spans="1:7" ht="15">
      <c r="A132" s="43"/>
      <c r="B132" s="42"/>
      <c r="C132" s="42"/>
      <c r="D132" s="42"/>
      <c r="E132" s="44"/>
      <c r="F132" s="40"/>
      <c r="G132" s="40"/>
    </row>
    <row r="133" spans="1:7" ht="15">
      <c r="A133" s="43"/>
      <c r="B133" s="42"/>
      <c r="C133" s="42"/>
      <c r="D133" s="42"/>
      <c r="E133" s="44"/>
      <c r="F133" s="40"/>
      <c r="G133" s="40"/>
    </row>
    <row r="134" spans="1:7" ht="15">
      <c r="A134" s="43"/>
      <c r="B134" s="42"/>
      <c r="C134" s="42"/>
      <c r="D134" s="42"/>
      <c r="E134" s="44"/>
      <c r="F134" s="40"/>
      <c r="G134" s="40"/>
    </row>
    <row r="135" spans="1:7" ht="15">
      <c r="A135" s="43"/>
      <c r="B135" s="42"/>
      <c r="C135" s="42"/>
      <c r="D135" s="42"/>
      <c r="E135" s="44"/>
      <c r="F135" s="40"/>
      <c r="G135" s="40"/>
    </row>
    <row r="136" spans="1:7" ht="15">
      <c r="A136" s="43"/>
      <c r="B136" s="42"/>
      <c r="C136" s="42"/>
      <c r="D136" s="42"/>
      <c r="E136" s="44"/>
      <c r="F136" s="40"/>
      <c r="G136" s="40"/>
    </row>
    <row r="137" spans="1:7" ht="15">
      <c r="A137" s="43"/>
      <c r="B137" s="42"/>
      <c r="C137" s="42"/>
      <c r="D137" s="42"/>
      <c r="E137" s="44"/>
      <c r="F137" s="40"/>
      <c r="G137" s="40"/>
    </row>
    <row r="138" spans="1:7" ht="15">
      <c r="A138" s="43"/>
      <c r="B138" s="42"/>
      <c r="C138" s="42"/>
      <c r="D138" s="42"/>
      <c r="E138" s="44"/>
      <c r="F138" s="40"/>
      <c r="G138" s="40"/>
    </row>
    <row r="139" spans="1:7" ht="15">
      <c r="A139" s="43"/>
      <c r="B139" s="42"/>
      <c r="C139" s="42"/>
      <c r="D139" s="42"/>
      <c r="E139" s="44"/>
      <c r="F139" s="40"/>
      <c r="G139" s="40"/>
    </row>
    <row r="140" spans="1:7" ht="15">
      <c r="A140" s="43"/>
      <c r="B140" s="42"/>
      <c r="C140" s="42"/>
      <c r="D140" s="42"/>
      <c r="E140" s="44"/>
      <c r="F140" s="40"/>
      <c r="G140" s="40"/>
    </row>
    <row r="141" spans="1:7" ht="15">
      <c r="A141" s="43"/>
      <c r="B141" s="42"/>
      <c r="C141" s="42"/>
      <c r="D141" s="42"/>
      <c r="E141" s="44"/>
      <c r="F141" s="40"/>
      <c r="G141" s="40"/>
    </row>
    <row r="142" spans="1:9" ht="18.75">
      <c r="A142" s="94" t="str">
        <f>+A1</f>
        <v>PROYECTO "SISTEMA DE AGUA NUEVA AMERICA"</v>
      </c>
      <c r="B142" s="94"/>
      <c r="C142" s="94"/>
      <c r="D142" s="94"/>
      <c r="E142" s="94"/>
      <c r="F142" s="94"/>
      <c r="G142" s="94"/>
      <c r="H142" s="94"/>
      <c r="I142" s="94"/>
    </row>
    <row r="143" spans="1:9" ht="15.75">
      <c r="A143" s="95" t="str">
        <f>+A2</f>
        <v>*** INFORME ECONOMICO MES DE FEBRERO ***</v>
      </c>
      <c r="B143" s="95"/>
      <c r="C143" s="95"/>
      <c r="D143" s="95"/>
      <c r="E143" s="95"/>
      <c r="F143" s="95"/>
      <c r="G143" s="34"/>
      <c r="H143" s="34"/>
      <c r="I143" s="34"/>
    </row>
    <row r="144" spans="1:7" ht="15">
      <c r="A144" s="17"/>
      <c r="B144" s="17"/>
      <c r="C144" s="17"/>
      <c r="D144" s="18"/>
      <c r="E144" s="17"/>
      <c r="F144" s="40"/>
      <c r="G144" s="40"/>
    </row>
    <row r="145" spans="1:9" ht="15">
      <c r="A145" s="40"/>
      <c r="B145" s="40"/>
      <c r="C145" s="40"/>
      <c r="D145" s="40"/>
      <c r="E145" s="40"/>
      <c r="F145" s="40"/>
      <c r="G145" s="40"/>
      <c r="H145" s="23" t="s">
        <v>8</v>
      </c>
      <c r="I145" s="24">
        <f>+I112</f>
        <v>6.85</v>
      </c>
    </row>
    <row r="146" spans="1:7" ht="15">
      <c r="A146" s="40"/>
      <c r="B146" s="40"/>
      <c r="C146" s="40"/>
      <c r="D146" s="40"/>
      <c r="E146" s="40"/>
      <c r="F146" s="40"/>
      <c r="G146" s="40"/>
    </row>
    <row r="147" spans="1:9" ht="15">
      <c r="A147" s="96" t="s">
        <v>0</v>
      </c>
      <c r="B147" s="105" t="s">
        <v>9</v>
      </c>
      <c r="C147" s="54" t="s">
        <v>11</v>
      </c>
      <c r="D147" s="99" t="s">
        <v>6</v>
      </c>
      <c r="E147" s="100"/>
      <c r="F147" s="101"/>
      <c r="G147" s="102" t="s">
        <v>7</v>
      </c>
      <c r="H147" s="102"/>
      <c r="I147" s="102"/>
    </row>
    <row r="148" spans="1:9" ht="15">
      <c r="A148" s="96"/>
      <c r="B148" s="105"/>
      <c r="C148" s="7" t="s">
        <v>1</v>
      </c>
      <c r="D148" s="7" t="s">
        <v>2</v>
      </c>
      <c r="E148" s="8" t="s">
        <v>3</v>
      </c>
      <c r="F148" s="9" t="s">
        <v>4</v>
      </c>
      <c r="G148" s="7" t="s">
        <v>2</v>
      </c>
      <c r="H148" s="7" t="s">
        <v>5</v>
      </c>
      <c r="I148" s="7" t="s">
        <v>4</v>
      </c>
    </row>
    <row r="149" spans="1:9" ht="15">
      <c r="A149" s="43"/>
      <c r="B149" s="42"/>
      <c r="C149" s="35" t="str">
        <f>+C116</f>
        <v>Saldo al 31/01/2013</v>
      </c>
      <c r="D149" s="41">
        <f>+ENERO!F176</f>
        <v>974.56</v>
      </c>
      <c r="E149" s="44"/>
      <c r="F149" s="26">
        <f>D149-E149</f>
        <v>974.56</v>
      </c>
      <c r="G149" s="27">
        <f>D149*$I$145</f>
        <v>6675.735999999999</v>
      </c>
      <c r="H149" s="25"/>
      <c r="I149" s="26">
        <f>G149-H149</f>
        <v>6675.735999999999</v>
      </c>
    </row>
    <row r="150" spans="1:9" ht="15">
      <c r="A150" s="43">
        <v>41306</v>
      </c>
      <c r="B150" s="42" t="s">
        <v>59</v>
      </c>
      <c r="C150" s="42" t="s">
        <v>61</v>
      </c>
      <c r="D150" s="42"/>
      <c r="E150" s="44">
        <v>11.66</v>
      </c>
      <c r="F150" s="47">
        <f>F149+D150-E150</f>
        <v>962.9</v>
      </c>
      <c r="G150" s="27"/>
      <c r="H150" s="44">
        <f>E150*$I$4</f>
        <v>79.871</v>
      </c>
      <c r="I150" s="47">
        <f>I149+G150-H150</f>
        <v>6595.864999999999</v>
      </c>
    </row>
    <row r="151" spans="1:9" ht="15">
      <c r="A151" s="43">
        <v>41306</v>
      </c>
      <c r="B151" s="42" t="s">
        <v>59</v>
      </c>
      <c r="C151" s="42" t="s">
        <v>62</v>
      </c>
      <c r="D151" s="42"/>
      <c r="E151" s="44">
        <v>1.46</v>
      </c>
      <c r="F151" s="47">
        <f>F150+D151-E151</f>
        <v>961.4399999999999</v>
      </c>
      <c r="G151" s="27"/>
      <c r="H151" s="44">
        <f>E151*$I$4</f>
        <v>10.001</v>
      </c>
      <c r="I151" s="47">
        <f>I150+G151-H151</f>
        <v>6585.863999999999</v>
      </c>
    </row>
    <row r="152" spans="1:9" ht="15">
      <c r="A152" s="43">
        <v>41306</v>
      </c>
      <c r="B152" s="42" t="s">
        <v>59</v>
      </c>
      <c r="C152" s="42" t="s">
        <v>63</v>
      </c>
      <c r="D152" s="42"/>
      <c r="E152" s="48">
        <v>29.15</v>
      </c>
      <c r="F152" s="47">
        <f>F151+D152-E152</f>
        <v>932.29</v>
      </c>
      <c r="G152" s="44"/>
      <c r="H152" s="44">
        <f>E152*$I$4</f>
        <v>199.67749999999998</v>
      </c>
      <c r="I152" s="47">
        <f>I151+G152-H152</f>
        <v>6386.186499999999</v>
      </c>
    </row>
    <row r="153" spans="1:9" ht="15">
      <c r="A153" s="43">
        <v>41306</v>
      </c>
      <c r="B153" s="42" t="s">
        <v>59</v>
      </c>
      <c r="C153" s="42" t="s">
        <v>64</v>
      </c>
      <c r="D153" s="42"/>
      <c r="E153" s="44">
        <v>7.29</v>
      </c>
      <c r="F153" s="47">
        <f aca="true" t="shared" si="12" ref="F153:F162">F152+D153-E153</f>
        <v>925</v>
      </c>
      <c r="G153" s="44"/>
      <c r="H153" s="44">
        <f aca="true" t="shared" si="13" ref="H153:H162">E153*$I$4</f>
        <v>49.936499999999995</v>
      </c>
      <c r="I153" s="47">
        <f aca="true" t="shared" si="14" ref="I153:I162">I152+G153-H153</f>
        <v>6336.249999999999</v>
      </c>
    </row>
    <row r="154" spans="1:9" ht="15">
      <c r="A154" s="43">
        <v>41306</v>
      </c>
      <c r="B154" s="42" t="s">
        <v>59</v>
      </c>
      <c r="C154" s="42" t="s">
        <v>65</v>
      </c>
      <c r="D154" s="42"/>
      <c r="E154" s="48">
        <v>11.66</v>
      </c>
      <c r="F154" s="47">
        <f t="shared" si="12"/>
        <v>913.34</v>
      </c>
      <c r="G154" s="44"/>
      <c r="H154" s="44">
        <f t="shared" si="13"/>
        <v>79.871</v>
      </c>
      <c r="I154" s="47">
        <f t="shared" si="14"/>
        <v>6256.378999999999</v>
      </c>
    </row>
    <row r="155" spans="1:9" ht="15">
      <c r="A155" s="43">
        <v>41328</v>
      </c>
      <c r="B155" s="42" t="s">
        <v>60</v>
      </c>
      <c r="C155" s="42" t="s">
        <v>42</v>
      </c>
      <c r="D155" s="42"/>
      <c r="E155" s="44">
        <v>21.87</v>
      </c>
      <c r="F155" s="47">
        <f t="shared" si="12"/>
        <v>891.47</v>
      </c>
      <c r="G155" s="44"/>
      <c r="H155" s="44">
        <f t="shared" si="13"/>
        <v>149.80949999999999</v>
      </c>
      <c r="I155" s="47">
        <f t="shared" si="14"/>
        <v>6106.569499999999</v>
      </c>
    </row>
    <row r="156" spans="1:9" ht="15">
      <c r="A156" s="43"/>
      <c r="B156" s="42"/>
      <c r="C156" s="42"/>
      <c r="D156" s="42"/>
      <c r="E156" s="44"/>
      <c r="F156" s="47">
        <f t="shared" si="12"/>
        <v>891.47</v>
      </c>
      <c r="G156" s="44"/>
      <c r="H156" s="44">
        <f t="shared" si="13"/>
        <v>0</v>
      </c>
      <c r="I156" s="47">
        <f t="shared" si="14"/>
        <v>6106.569499999999</v>
      </c>
    </row>
    <row r="157" spans="1:9" ht="15">
      <c r="A157" s="43"/>
      <c r="B157" s="42"/>
      <c r="C157" s="42"/>
      <c r="D157" s="42"/>
      <c r="E157" s="44"/>
      <c r="F157" s="47">
        <f t="shared" si="12"/>
        <v>891.47</v>
      </c>
      <c r="G157" s="44"/>
      <c r="H157" s="44">
        <f t="shared" si="13"/>
        <v>0</v>
      </c>
      <c r="I157" s="47">
        <f t="shared" si="14"/>
        <v>6106.569499999999</v>
      </c>
    </row>
    <row r="158" spans="1:9" ht="15.75" customHeight="1">
      <c r="A158" s="43"/>
      <c r="B158" s="42"/>
      <c r="C158" s="42"/>
      <c r="D158" s="42"/>
      <c r="E158" s="48"/>
      <c r="F158" s="47">
        <f t="shared" si="12"/>
        <v>891.47</v>
      </c>
      <c r="G158" s="44"/>
      <c r="H158" s="44">
        <f t="shared" si="13"/>
        <v>0</v>
      </c>
      <c r="I158" s="47">
        <f t="shared" si="14"/>
        <v>6106.569499999999</v>
      </c>
    </row>
    <row r="159" spans="1:9" ht="15">
      <c r="A159" s="43"/>
      <c r="B159" s="42"/>
      <c r="C159" s="42"/>
      <c r="D159" s="42"/>
      <c r="E159" s="44"/>
      <c r="F159" s="47">
        <f t="shared" si="12"/>
        <v>891.47</v>
      </c>
      <c r="G159" s="44"/>
      <c r="H159" s="44">
        <f t="shared" si="13"/>
        <v>0</v>
      </c>
      <c r="I159" s="47">
        <f t="shared" si="14"/>
        <v>6106.569499999999</v>
      </c>
    </row>
    <row r="160" spans="1:9" ht="15">
      <c r="A160" s="43"/>
      <c r="B160" s="42"/>
      <c r="C160" s="42"/>
      <c r="D160" s="42"/>
      <c r="E160" s="44"/>
      <c r="F160" s="47">
        <f t="shared" si="12"/>
        <v>891.47</v>
      </c>
      <c r="G160" s="44"/>
      <c r="H160" s="44">
        <f t="shared" si="13"/>
        <v>0</v>
      </c>
      <c r="I160" s="47">
        <f t="shared" si="14"/>
        <v>6106.569499999999</v>
      </c>
    </row>
    <row r="161" spans="1:9" ht="15">
      <c r="A161" s="43"/>
      <c r="B161" s="42"/>
      <c r="C161" s="42"/>
      <c r="D161" s="42"/>
      <c r="E161" s="48"/>
      <c r="F161" s="47">
        <f t="shared" si="12"/>
        <v>891.47</v>
      </c>
      <c r="G161" s="44"/>
      <c r="H161" s="44">
        <f t="shared" si="13"/>
        <v>0</v>
      </c>
      <c r="I161" s="47">
        <f t="shared" si="14"/>
        <v>6106.569499999999</v>
      </c>
    </row>
    <row r="162" spans="1:9" ht="19.5" customHeight="1" thickBot="1">
      <c r="A162" s="43"/>
      <c r="B162" s="42"/>
      <c r="C162" s="42"/>
      <c r="D162" s="42"/>
      <c r="E162" s="45"/>
      <c r="F162" s="49">
        <f t="shared" si="12"/>
        <v>891.47</v>
      </c>
      <c r="G162" s="44"/>
      <c r="H162" s="45">
        <f t="shared" si="13"/>
        <v>0</v>
      </c>
      <c r="I162" s="49">
        <f t="shared" si="14"/>
        <v>6106.569499999999</v>
      </c>
    </row>
    <row r="163" spans="1:9" ht="21" customHeight="1">
      <c r="A163" s="43"/>
      <c r="B163" s="42"/>
      <c r="C163" s="42"/>
      <c r="D163" s="42"/>
      <c r="E163" s="48">
        <f>SUM(E150:E162)</f>
        <v>83.09</v>
      </c>
      <c r="F163" s="31">
        <f>D149-E163</f>
        <v>891.4699999999999</v>
      </c>
      <c r="G163" s="32"/>
      <c r="H163" s="33">
        <f>SUM(H150:H162)</f>
        <v>569.1664999999999</v>
      </c>
      <c r="I163" s="31">
        <f>SUM(G149:G151)-H163</f>
        <v>6106.569499999999</v>
      </c>
    </row>
    <row r="164" spans="1:9" ht="184.5" customHeight="1">
      <c r="A164" s="43"/>
      <c r="B164" s="42"/>
      <c r="C164" s="42"/>
      <c r="D164" s="42"/>
      <c r="E164" s="48"/>
      <c r="F164" s="31"/>
      <c r="G164" s="32"/>
      <c r="H164" s="33"/>
      <c r="I164" s="31"/>
    </row>
    <row r="165" spans="6:7" ht="15">
      <c r="F165" s="40"/>
      <c r="G165" s="40"/>
    </row>
    <row r="166" spans="1:9" ht="18.75">
      <c r="A166" s="94" t="str">
        <f>+A1</f>
        <v>PROYECTO "SISTEMA DE AGUA NUEVA AMERICA"</v>
      </c>
      <c r="B166" s="94"/>
      <c r="C166" s="94"/>
      <c r="D166" s="94"/>
      <c r="E166" s="94"/>
      <c r="F166" s="94"/>
      <c r="G166" s="30"/>
      <c r="H166" s="30"/>
      <c r="I166" s="30"/>
    </row>
    <row r="167" spans="1:9" ht="15.75">
      <c r="A167" s="95" t="str">
        <f>+A2</f>
        <v>*** INFORME ECONOMICO MES DE FEBRERO ***</v>
      </c>
      <c r="B167" s="95"/>
      <c r="C167" s="95"/>
      <c r="D167" s="95"/>
      <c r="E167" s="95"/>
      <c r="F167" s="95"/>
      <c r="G167" s="34"/>
      <c r="H167" s="34"/>
      <c r="I167" s="34"/>
    </row>
    <row r="168" spans="1:9" ht="15">
      <c r="A168" s="40"/>
      <c r="B168" s="40"/>
      <c r="C168" s="40"/>
      <c r="D168" s="40"/>
      <c r="E168" s="40"/>
      <c r="F168" s="40"/>
      <c r="G168" s="40"/>
      <c r="H168" s="5" t="s">
        <v>8</v>
      </c>
      <c r="I168" s="4">
        <f>+I145</f>
        <v>6.85</v>
      </c>
    </row>
    <row r="169" spans="1:7" ht="15">
      <c r="A169" s="40"/>
      <c r="B169" s="40"/>
      <c r="C169" s="40"/>
      <c r="D169" s="40"/>
      <c r="E169" s="40"/>
      <c r="F169" s="40"/>
      <c r="G169" s="40"/>
    </row>
    <row r="170" spans="1:9" ht="15">
      <c r="A170" s="96" t="s">
        <v>0</v>
      </c>
      <c r="B170" s="97" t="s">
        <v>16</v>
      </c>
      <c r="C170" s="98"/>
      <c r="D170" s="99" t="s">
        <v>6</v>
      </c>
      <c r="E170" s="100"/>
      <c r="F170" s="101"/>
      <c r="G170" s="102" t="s">
        <v>7</v>
      </c>
      <c r="H170" s="102"/>
      <c r="I170" s="102"/>
    </row>
    <row r="171" spans="1:9" ht="15">
      <c r="A171" s="96"/>
      <c r="B171" s="103" t="s">
        <v>1</v>
      </c>
      <c r="C171" s="104"/>
      <c r="D171" s="7" t="s">
        <v>14</v>
      </c>
      <c r="E171" s="8" t="s">
        <v>15</v>
      </c>
      <c r="F171" s="9" t="s">
        <v>4</v>
      </c>
      <c r="G171" s="7" t="s">
        <v>14</v>
      </c>
      <c r="H171" s="8" t="s">
        <v>15</v>
      </c>
      <c r="I171" s="9" t="s">
        <v>4</v>
      </c>
    </row>
    <row r="172" spans="1:9" ht="15">
      <c r="A172" s="46"/>
      <c r="B172" s="93" t="s">
        <v>35</v>
      </c>
      <c r="C172" s="93"/>
      <c r="D172" s="6">
        <f>+ENERO!F172</f>
        <v>1122</v>
      </c>
      <c r="E172" s="6">
        <f>+E21</f>
        <v>0</v>
      </c>
      <c r="F172" s="6">
        <f>D172-E172</f>
        <v>1122</v>
      </c>
      <c r="G172" s="6">
        <f aca="true" t="shared" si="15" ref="G172:H176">D172*$I$168</f>
        <v>7685.7</v>
      </c>
      <c r="H172" s="6">
        <f t="shared" si="15"/>
        <v>0</v>
      </c>
      <c r="I172" s="6">
        <f>G172-H172</f>
        <v>7685.7</v>
      </c>
    </row>
    <row r="173" spans="1:9" ht="15">
      <c r="A173" s="46"/>
      <c r="B173" s="92" t="s">
        <v>12</v>
      </c>
      <c r="C173" s="92"/>
      <c r="D173" s="6">
        <f>+ENERO!F173</f>
        <v>2300</v>
      </c>
      <c r="E173" s="6">
        <f>+E66</f>
        <v>100</v>
      </c>
      <c r="F173" s="6">
        <f>D173-E173</f>
        <v>2200</v>
      </c>
      <c r="G173" s="6">
        <f t="shared" si="15"/>
        <v>15755</v>
      </c>
      <c r="H173" s="6">
        <f t="shared" si="15"/>
        <v>685</v>
      </c>
      <c r="I173" s="6">
        <f>G173-H173</f>
        <v>15070</v>
      </c>
    </row>
    <row r="174" spans="1:9" ht="15">
      <c r="A174" s="46"/>
      <c r="B174" s="92" t="s">
        <v>36</v>
      </c>
      <c r="C174" s="92"/>
      <c r="D174" s="6">
        <f>+ENERO!F174</f>
        <v>742</v>
      </c>
      <c r="E174" s="6">
        <f>+E99</f>
        <v>0</v>
      </c>
      <c r="F174" s="6">
        <f>D174-E174</f>
        <v>742</v>
      </c>
      <c r="G174" s="6">
        <f t="shared" si="15"/>
        <v>5082.7</v>
      </c>
      <c r="H174" s="6">
        <f t="shared" si="15"/>
        <v>0</v>
      </c>
      <c r="I174" s="6">
        <f>G174-H174</f>
        <v>5082.7</v>
      </c>
    </row>
    <row r="175" spans="1:9" ht="15">
      <c r="A175" s="46"/>
      <c r="B175" s="92" t="s">
        <v>37</v>
      </c>
      <c r="C175" s="92"/>
      <c r="D175" s="6">
        <f>+ENERO!F175</f>
        <v>12061.62390670554</v>
      </c>
      <c r="E175" s="6">
        <f>+E125</f>
        <v>0</v>
      </c>
      <c r="F175" s="6">
        <f>D175-E175</f>
        <v>12061.62390670554</v>
      </c>
      <c r="G175" s="6">
        <f t="shared" si="15"/>
        <v>82622.12376093294</v>
      </c>
      <c r="H175" s="6">
        <f t="shared" si="15"/>
        <v>0</v>
      </c>
      <c r="I175" s="6">
        <f>G175-H175</f>
        <v>82622.12376093294</v>
      </c>
    </row>
    <row r="176" spans="1:9" ht="15">
      <c r="A176" s="46"/>
      <c r="B176" s="92" t="s">
        <v>13</v>
      </c>
      <c r="C176" s="92"/>
      <c r="D176" s="6">
        <f>+ENERO!F176</f>
        <v>974.56</v>
      </c>
      <c r="E176" s="6">
        <f>+E163</f>
        <v>83.09</v>
      </c>
      <c r="F176" s="6">
        <f>D176-E176</f>
        <v>891.4699999999999</v>
      </c>
      <c r="G176" s="6">
        <f t="shared" si="15"/>
        <v>6675.735999999999</v>
      </c>
      <c r="H176" s="6">
        <f t="shared" si="15"/>
        <v>569.1665</v>
      </c>
      <c r="I176" s="6">
        <f>G176-H176</f>
        <v>6106.569499999999</v>
      </c>
    </row>
    <row r="177" spans="1:9" ht="15">
      <c r="A177" s="46"/>
      <c r="B177" s="92"/>
      <c r="C177" s="92"/>
      <c r="D177" s="6"/>
      <c r="E177" s="6"/>
      <c r="F177" s="6"/>
      <c r="G177" s="6"/>
      <c r="H177" s="6"/>
      <c r="I177" s="6"/>
    </row>
    <row r="178" spans="1:9" ht="15">
      <c r="A178" s="46"/>
      <c r="B178" s="92"/>
      <c r="C178" s="92"/>
      <c r="D178" s="6"/>
      <c r="E178" s="6"/>
      <c r="F178" s="6"/>
      <c r="G178" s="6"/>
      <c r="H178" s="6"/>
      <c r="I178" s="6"/>
    </row>
    <row r="179" spans="1:9" ht="15.75" thickBot="1">
      <c r="A179" s="46"/>
      <c r="B179" s="92"/>
      <c r="C179" s="92"/>
      <c r="D179" s="13"/>
      <c r="E179" s="11"/>
      <c r="F179" s="11"/>
      <c r="G179" s="11"/>
      <c r="H179" s="6"/>
      <c r="I179" s="11"/>
    </row>
    <row r="180" spans="1:11" ht="15.75" thickBot="1">
      <c r="A180" s="46"/>
      <c r="B180" s="46"/>
      <c r="C180" s="10" t="s">
        <v>10</v>
      </c>
      <c r="D180" s="12">
        <f>SUM(D172:D179)</f>
        <v>17200.18390670554</v>
      </c>
      <c r="E180" s="12">
        <f>SUM(E172:E179)</f>
        <v>183.09</v>
      </c>
      <c r="F180" s="12">
        <f>SUM(F172:F179)</f>
        <v>17017.09390670554</v>
      </c>
      <c r="G180" s="12">
        <f>SUM(G172:G178)</f>
        <v>117821.25976093294</v>
      </c>
      <c r="H180" s="12">
        <f>SUM(H172:H178)</f>
        <v>1254.1665</v>
      </c>
      <c r="I180" s="12">
        <f>SUM(I172:I178)</f>
        <v>116567.09326093293</v>
      </c>
      <c r="K180" s="40" t="s">
        <v>30</v>
      </c>
    </row>
  </sheetData>
  <sheetProtection/>
  <mergeCells count="45">
    <mergeCell ref="B178:C178"/>
    <mergeCell ref="B179:C179"/>
    <mergeCell ref="B172:C172"/>
    <mergeCell ref="B173:C173"/>
    <mergeCell ref="B174:C174"/>
    <mergeCell ref="B175:C175"/>
    <mergeCell ref="B176:C176"/>
    <mergeCell ref="B177:C177"/>
    <mergeCell ref="A166:F166"/>
    <mergeCell ref="A167:F167"/>
    <mergeCell ref="A170:A171"/>
    <mergeCell ref="B170:C170"/>
    <mergeCell ref="D170:F170"/>
    <mergeCell ref="G170:I170"/>
    <mergeCell ref="B171:C171"/>
    <mergeCell ref="A142:I142"/>
    <mergeCell ref="A143:F143"/>
    <mergeCell ref="A147:A148"/>
    <mergeCell ref="B147:B148"/>
    <mergeCell ref="D147:F147"/>
    <mergeCell ref="G147:I147"/>
    <mergeCell ref="A109:I109"/>
    <mergeCell ref="A110:F110"/>
    <mergeCell ref="A114:A115"/>
    <mergeCell ref="B114:B115"/>
    <mergeCell ref="D114:F114"/>
    <mergeCell ref="G114:I114"/>
    <mergeCell ref="A68:I68"/>
    <mergeCell ref="A69:I69"/>
    <mergeCell ref="A73:A74"/>
    <mergeCell ref="B73:B74"/>
    <mergeCell ref="D73:F73"/>
    <mergeCell ref="G73:I73"/>
    <mergeCell ref="A29:I29"/>
    <mergeCell ref="A30:F30"/>
    <mergeCell ref="A34:A35"/>
    <mergeCell ref="B34:B35"/>
    <mergeCell ref="D34:F34"/>
    <mergeCell ref="G34:I34"/>
    <mergeCell ref="A1:I1"/>
    <mergeCell ref="A2:F2"/>
    <mergeCell ref="A6:A7"/>
    <mergeCell ref="B6:B7"/>
    <mergeCell ref="D6:F6"/>
    <mergeCell ref="G6:I6"/>
  </mergeCells>
  <printOptions/>
  <pageMargins left="0.7" right="0.7" top="0.45" bottom="0.3" header="0.25" footer="0.3"/>
  <pageSetup horizontalDpi="600" verticalDpi="600" orientation="landscape" r:id="rId2"/>
  <headerFooter scaleWithDoc="0" alignWithMargins="0">
    <oddHeader>&amp;L&amp;G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0"/>
  <sheetViews>
    <sheetView zoomScale="87" zoomScaleNormal="87" zoomScalePageLayoutView="0" workbookViewId="0" topLeftCell="A1">
      <pane xSplit="1" ySplit="3" topLeftCell="B146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183" sqref="C183"/>
    </sheetView>
  </sheetViews>
  <sheetFormatPr defaultColWidth="11.421875" defaultRowHeight="15"/>
  <cols>
    <col min="1" max="1" width="8.7109375" style="15" bestFit="1" customWidth="1"/>
    <col min="2" max="2" width="7.8515625" style="15" customWidth="1"/>
    <col min="3" max="3" width="39.28125" style="15" customWidth="1"/>
    <col min="4" max="4" width="11.28125" style="15" customWidth="1"/>
    <col min="5" max="5" width="9.8515625" style="15" customWidth="1"/>
    <col min="6" max="7" width="10.28125" style="15" customWidth="1"/>
    <col min="8" max="8" width="11.421875" style="40" customWidth="1"/>
    <col min="9" max="9" width="11.57421875" style="40" bestFit="1" customWidth="1"/>
    <col min="10" max="16384" width="11.421875" style="40" customWidth="1"/>
  </cols>
  <sheetData>
    <row r="1" spans="1:9" ht="18.75">
      <c r="A1" s="94" t="s">
        <v>51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40</v>
      </c>
      <c r="B2" s="95"/>
      <c r="C2" s="95"/>
      <c r="D2" s="95"/>
      <c r="E2" s="95"/>
      <c r="F2" s="95"/>
      <c r="G2" s="34"/>
      <c r="H2" s="34"/>
      <c r="I2" s="34"/>
    </row>
    <row r="3" spans="1:10" s="16" customFormat="1" ht="15">
      <c r="A3" s="17"/>
      <c r="B3" s="17"/>
      <c r="C3" s="17"/>
      <c r="D3" s="18"/>
      <c r="E3" s="17"/>
      <c r="F3" s="18"/>
      <c r="G3" s="17"/>
      <c r="H3" s="19"/>
      <c r="I3" s="19"/>
      <c r="J3" s="19"/>
    </row>
    <row r="4" spans="1:9" ht="15">
      <c r="A4" s="40"/>
      <c r="B4" s="40"/>
      <c r="C4" s="40"/>
      <c r="D4" s="40"/>
      <c r="E4" s="40"/>
      <c r="F4" s="40"/>
      <c r="G4" s="40"/>
      <c r="H4" s="23" t="s">
        <v>8</v>
      </c>
      <c r="I4" s="24">
        <v>6.85</v>
      </c>
    </row>
    <row r="5" spans="1:7" ht="15">
      <c r="A5" s="40"/>
      <c r="B5" s="40"/>
      <c r="C5" s="40"/>
      <c r="D5" s="40"/>
      <c r="E5" s="40"/>
      <c r="F5" s="40"/>
      <c r="G5" s="40"/>
    </row>
    <row r="6" spans="1:9" ht="15">
      <c r="A6" s="96" t="s">
        <v>0</v>
      </c>
      <c r="B6" s="105" t="s">
        <v>9</v>
      </c>
      <c r="C6" s="57" t="s">
        <v>31</v>
      </c>
      <c r="D6" s="102" t="s">
        <v>6</v>
      </c>
      <c r="E6" s="102"/>
      <c r="F6" s="102"/>
      <c r="G6" s="102" t="s">
        <v>7</v>
      </c>
      <c r="H6" s="102"/>
      <c r="I6" s="102"/>
    </row>
    <row r="7" spans="1:9" ht="15">
      <c r="A7" s="96"/>
      <c r="B7" s="105"/>
      <c r="C7" s="7" t="s">
        <v>1</v>
      </c>
      <c r="D7" s="7" t="s">
        <v>2</v>
      </c>
      <c r="E7" s="8" t="s">
        <v>3</v>
      </c>
      <c r="F7" s="9" t="s">
        <v>4</v>
      </c>
      <c r="G7" s="7" t="s">
        <v>2</v>
      </c>
      <c r="H7" s="7" t="s">
        <v>5</v>
      </c>
      <c r="I7" s="7" t="s">
        <v>4</v>
      </c>
    </row>
    <row r="8" spans="1:9" ht="15">
      <c r="A8" s="21"/>
      <c r="B8" s="20"/>
      <c r="C8" s="1" t="s">
        <v>39</v>
      </c>
      <c r="D8" s="27">
        <f>+'INFORME ECONOMICO'!B6</f>
        <v>1122</v>
      </c>
      <c r="E8" s="25"/>
      <c r="F8" s="26">
        <f>D8-E8</f>
        <v>1122</v>
      </c>
      <c r="G8" s="27">
        <f>F8*I4</f>
        <v>7685.7</v>
      </c>
      <c r="H8" s="25"/>
      <c r="I8" s="26">
        <f>G8-H8</f>
        <v>7685.7</v>
      </c>
    </row>
    <row r="9" spans="1:9" ht="15">
      <c r="A9" s="43"/>
      <c r="B9" s="42"/>
      <c r="C9" s="42"/>
      <c r="D9" s="42"/>
      <c r="E9" s="44"/>
      <c r="F9" s="47">
        <f aca="true" t="shared" si="0" ref="F9:F15">F8+D9-E9</f>
        <v>1122</v>
      </c>
      <c r="G9" s="44"/>
      <c r="H9" s="44">
        <f aca="true" t="shared" si="1" ref="H9:H15">E9*$I$4</f>
        <v>0</v>
      </c>
      <c r="I9" s="47">
        <f aca="true" t="shared" si="2" ref="I9:I15">I8+G9-H9</f>
        <v>7685.7</v>
      </c>
    </row>
    <row r="10" spans="1:9" ht="15">
      <c r="A10" s="43"/>
      <c r="B10" s="42"/>
      <c r="C10" s="42"/>
      <c r="D10" s="42"/>
      <c r="E10" s="48"/>
      <c r="F10" s="47">
        <f t="shared" si="0"/>
        <v>1122</v>
      </c>
      <c r="G10" s="44"/>
      <c r="H10" s="44">
        <f t="shared" si="1"/>
        <v>0</v>
      </c>
      <c r="I10" s="47">
        <f t="shared" si="2"/>
        <v>7685.7</v>
      </c>
    </row>
    <row r="11" spans="1:9" ht="15">
      <c r="A11" s="43"/>
      <c r="B11" s="42"/>
      <c r="C11" s="42"/>
      <c r="D11" s="42"/>
      <c r="E11" s="44"/>
      <c r="F11" s="47">
        <f t="shared" si="0"/>
        <v>1122</v>
      </c>
      <c r="G11" s="44"/>
      <c r="H11" s="44">
        <f t="shared" si="1"/>
        <v>0</v>
      </c>
      <c r="I11" s="47">
        <f t="shared" si="2"/>
        <v>7685.7</v>
      </c>
    </row>
    <row r="12" spans="1:9" ht="15">
      <c r="A12" s="43"/>
      <c r="B12" s="42"/>
      <c r="C12" s="42"/>
      <c r="D12" s="42"/>
      <c r="E12" s="44"/>
      <c r="F12" s="47">
        <f t="shared" si="0"/>
        <v>1122</v>
      </c>
      <c r="G12" s="44"/>
      <c r="H12" s="44">
        <f t="shared" si="1"/>
        <v>0</v>
      </c>
      <c r="I12" s="47">
        <f t="shared" si="2"/>
        <v>7685.7</v>
      </c>
    </row>
    <row r="13" spans="1:9" ht="15">
      <c r="A13" s="43"/>
      <c r="B13" s="42"/>
      <c r="C13" s="42"/>
      <c r="D13" s="42"/>
      <c r="E13" s="44"/>
      <c r="F13" s="47">
        <f t="shared" si="0"/>
        <v>1122</v>
      </c>
      <c r="G13" s="44"/>
      <c r="H13" s="44">
        <f t="shared" si="1"/>
        <v>0</v>
      </c>
      <c r="I13" s="47">
        <f t="shared" si="2"/>
        <v>7685.7</v>
      </c>
    </row>
    <row r="14" spans="1:9" ht="15">
      <c r="A14" s="43"/>
      <c r="B14" s="42"/>
      <c r="C14" s="42"/>
      <c r="D14" s="42"/>
      <c r="E14" s="48"/>
      <c r="F14" s="47">
        <f t="shared" si="0"/>
        <v>1122</v>
      </c>
      <c r="G14" s="44"/>
      <c r="H14" s="44">
        <f t="shared" si="1"/>
        <v>0</v>
      </c>
      <c r="I14" s="47">
        <f t="shared" si="2"/>
        <v>7685.7</v>
      </c>
    </row>
    <row r="15" spans="1:9" ht="15">
      <c r="A15" s="43"/>
      <c r="B15" s="42"/>
      <c r="C15" s="42"/>
      <c r="D15" s="42"/>
      <c r="E15" s="44"/>
      <c r="F15" s="47">
        <f t="shared" si="0"/>
        <v>1122</v>
      </c>
      <c r="G15" s="44"/>
      <c r="H15" s="44">
        <f t="shared" si="1"/>
        <v>0</v>
      </c>
      <c r="I15" s="47">
        <f t="shared" si="2"/>
        <v>7685.7</v>
      </c>
    </row>
    <row r="16" spans="1:9" ht="15">
      <c r="A16" s="43"/>
      <c r="B16" s="42"/>
      <c r="C16" s="42"/>
      <c r="D16" s="42"/>
      <c r="E16" s="48"/>
      <c r="F16" s="47">
        <f>F15+D16-E16</f>
        <v>1122</v>
      </c>
      <c r="G16" s="44"/>
      <c r="H16" s="44">
        <f>E16*$I$4</f>
        <v>0</v>
      </c>
      <c r="I16" s="47">
        <f>I15+G16-H16</f>
        <v>7685.7</v>
      </c>
    </row>
    <row r="17" spans="1:9" ht="15">
      <c r="A17" s="43"/>
      <c r="B17" s="42"/>
      <c r="C17" s="42"/>
      <c r="D17" s="42"/>
      <c r="E17" s="48"/>
      <c r="F17" s="47">
        <f>F16+D17-E17</f>
        <v>1122</v>
      </c>
      <c r="G17" s="44"/>
      <c r="H17" s="44">
        <f>E17*$I$4</f>
        <v>0</v>
      </c>
      <c r="I17" s="47">
        <f>I16+G17-H17</f>
        <v>7685.7</v>
      </c>
    </row>
    <row r="18" spans="1:9" ht="15">
      <c r="A18" s="43"/>
      <c r="B18" s="42"/>
      <c r="C18" s="42"/>
      <c r="D18" s="42"/>
      <c r="E18" s="48"/>
      <c r="F18" s="47">
        <f>F17+D18-E18</f>
        <v>1122</v>
      </c>
      <c r="G18" s="44"/>
      <c r="H18" s="44">
        <f>E18*$I$4</f>
        <v>0</v>
      </c>
      <c r="I18" s="47">
        <f>I17+G18-H18</f>
        <v>7685.7</v>
      </c>
    </row>
    <row r="19" spans="1:9" ht="15">
      <c r="A19" s="43"/>
      <c r="B19" s="42"/>
      <c r="C19" s="42"/>
      <c r="D19" s="42"/>
      <c r="E19" s="48"/>
      <c r="F19" s="47">
        <f>F18+D19-E19</f>
        <v>1122</v>
      </c>
      <c r="G19" s="44"/>
      <c r="H19" s="44">
        <f>E19*$I$4</f>
        <v>0</v>
      </c>
      <c r="I19" s="47">
        <f>I18+G19-H19</f>
        <v>7685.7</v>
      </c>
    </row>
    <row r="20" spans="1:9" ht="15.75" thickBot="1">
      <c r="A20" s="43"/>
      <c r="B20" s="22"/>
      <c r="C20" s="42"/>
      <c r="D20" s="42"/>
      <c r="E20" s="45"/>
      <c r="F20" s="49">
        <f>F19+D20-E20</f>
        <v>1122</v>
      </c>
      <c r="G20" s="45"/>
      <c r="H20" s="45">
        <f>E20*$I$4</f>
        <v>0</v>
      </c>
      <c r="I20" s="49">
        <f>I19+G20-H20</f>
        <v>7685.7</v>
      </c>
    </row>
    <row r="21" spans="1:9" ht="15">
      <c r="A21" s="43"/>
      <c r="B21" s="22"/>
      <c r="C21" s="42"/>
      <c r="D21" s="42"/>
      <c r="E21" s="44">
        <f>SUM(E9:E20)</f>
        <v>0</v>
      </c>
      <c r="F21" s="31">
        <f>D8-E21</f>
        <v>1122</v>
      </c>
      <c r="G21" s="44"/>
      <c r="H21" s="44">
        <f>SUM(H9:H20)</f>
        <v>0</v>
      </c>
      <c r="I21" s="31">
        <f>G8-H21</f>
        <v>7685.7</v>
      </c>
    </row>
    <row r="22" spans="1:8" ht="161.25" customHeight="1">
      <c r="A22" s="43"/>
      <c r="B22" s="22"/>
      <c r="C22" s="42"/>
      <c r="D22" s="42"/>
      <c r="E22" s="44"/>
      <c r="F22" s="40"/>
      <c r="G22" s="44"/>
      <c r="H22" s="44"/>
    </row>
    <row r="23" spans="1:8" ht="15">
      <c r="A23" s="43"/>
      <c r="B23" s="22"/>
      <c r="C23" s="42"/>
      <c r="D23" s="42"/>
      <c r="E23" s="44"/>
      <c r="F23" s="40"/>
      <c r="G23" s="44"/>
      <c r="H23" s="44"/>
    </row>
    <row r="24" spans="1:8" ht="4.5" customHeight="1">
      <c r="A24" s="43"/>
      <c r="B24" s="22"/>
      <c r="C24" s="42"/>
      <c r="D24" s="42"/>
      <c r="E24" s="44"/>
      <c r="F24" s="40"/>
      <c r="G24" s="44"/>
      <c r="H24" s="44"/>
    </row>
    <row r="25" spans="1:8" ht="15">
      <c r="A25" s="43"/>
      <c r="B25" s="22"/>
      <c r="C25" s="42"/>
      <c r="D25" s="42"/>
      <c r="E25" s="44"/>
      <c r="F25" s="40"/>
      <c r="G25" s="44"/>
      <c r="H25" s="44"/>
    </row>
    <row r="26" spans="1:8" ht="15">
      <c r="A26" s="43"/>
      <c r="B26" s="22"/>
      <c r="C26" s="42"/>
      <c r="D26" s="42"/>
      <c r="E26" s="44"/>
      <c r="F26" s="40"/>
      <c r="G26" s="44"/>
      <c r="H26" s="44"/>
    </row>
    <row r="27" spans="1:8" ht="15">
      <c r="A27" s="43"/>
      <c r="B27" s="22"/>
      <c r="C27" s="42"/>
      <c r="D27" s="42"/>
      <c r="E27" s="44"/>
      <c r="F27" s="40"/>
      <c r="G27" s="44"/>
      <c r="H27" s="44"/>
    </row>
    <row r="28" spans="1:8" ht="15">
      <c r="A28" s="43"/>
      <c r="B28" s="22"/>
      <c r="C28" s="42"/>
      <c r="D28" s="42"/>
      <c r="E28" s="44"/>
      <c r="F28" s="40"/>
      <c r="G28" s="44"/>
      <c r="H28" s="44"/>
    </row>
    <row r="29" spans="1:9" ht="18.75">
      <c r="A29" s="94" t="str">
        <f>+A1</f>
        <v>PROYECTO "SISTEMA DE AGUA NUEVA AMERICA"</v>
      </c>
      <c r="B29" s="94"/>
      <c r="C29" s="94"/>
      <c r="D29" s="94"/>
      <c r="E29" s="94"/>
      <c r="F29" s="94"/>
      <c r="G29" s="94"/>
      <c r="H29" s="94"/>
      <c r="I29" s="94"/>
    </row>
    <row r="30" spans="1:9" ht="15.75">
      <c r="A30" s="95" t="str">
        <f>+A2</f>
        <v>*** INFORME ECONOMICO MES DE ENERO ***</v>
      </c>
      <c r="B30" s="95"/>
      <c r="C30" s="95"/>
      <c r="D30" s="95"/>
      <c r="E30" s="95"/>
      <c r="F30" s="95"/>
      <c r="G30" s="34"/>
      <c r="H30" s="34"/>
      <c r="I30" s="34"/>
    </row>
    <row r="31" spans="1:9" ht="15">
      <c r="A31" s="17"/>
      <c r="B31" s="17"/>
      <c r="C31" s="17"/>
      <c r="D31" s="18"/>
      <c r="E31" s="17"/>
      <c r="F31" s="18"/>
      <c r="G31" s="17"/>
      <c r="H31" s="19"/>
      <c r="I31" s="19"/>
    </row>
    <row r="32" spans="1:9" ht="15">
      <c r="A32" s="40"/>
      <c r="B32" s="40"/>
      <c r="C32" s="40"/>
      <c r="D32" s="40"/>
      <c r="E32" s="40"/>
      <c r="F32" s="40"/>
      <c r="G32" s="40"/>
      <c r="H32" s="23" t="s">
        <v>8</v>
      </c>
      <c r="I32" s="24">
        <f>+I4</f>
        <v>6.85</v>
      </c>
    </row>
    <row r="33" spans="1:7" ht="15">
      <c r="A33" s="40"/>
      <c r="B33" s="40"/>
      <c r="C33" s="40"/>
      <c r="D33" s="40"/>
      <c r="E33" s="40"/>
      <c r="F33" s="40"/>
      <c r="G33" s="40"/>
    </row>
    <row r="34" spans="1:9" ht="15">
      <c r="A34" s="96" t="s">
        <v>0</v>
      </c>
      <c r="B34" s="105" t="s">
        <v>9</v>
      </c>
      <c r="C34" s="57" t="s">
        <v>32</v>
      </c>
      <c r="D34" s="102" t="s">
        <v>6</v>
      </c>
      <c r="E34" s="102"/>
      <c r="F34" s="102"/>
      <c r="G34" s="102" t="s">
        <v>7</v>
      </c>
      <c r="H34" s="102"/>
      <c r="I34" s="102"/>
    </row>
    <row r="35" spans="1:9" ht="15">
      <c r="A35" s="96"/>
      <c r="B35" s="105"/>
      <c r="C35" s="7" t="s">
        <v>1</v>
      </c>
      <c r="D35" s="7" t="s">
        <v>2</v>
      </c>
      <c r="E35" s="8" t="s">
        <v>3</v>
      </c>
      <c r="F35" s="9" t="s">
        <v>4</v>
      </c>
      <c r="G35" s="7" t="s">
        <v>2</v>
      </c>
      <c r="H35" s="7" t="s">
        <v>5</v>
      </c>
      <c r="I35" s="7" t="s">
        <v>4</v>
      </c>
    </row>
    <row r="36" spans="1:9" ht="15">
      <c r="A36" s="43"/>
      <c r="B36" s="42"/>
      <c r="C36" s="35" t="str">
        <f>+C8</f>
        <v>Saldo Inicial</v>
      </c>
      <c r="D36" s="28">
        <f>+'INFORME ECONOMICO'!B7</f>
        <v>2400</v>
      </c>
      <c r="E36" s="44"/>
      <c r="F36" s="26">
        <f>D36-E36</f>
        <v>2400</v>
      </c>
      <c r="G36" s="27">
        <f>F36*I32</f>
        <v>16440</v>
      </c>
      <c r="H36" s="25"/>
      <c r="I36" s="26">
        <f>G36-H36</f>
        <v>16440</v>
      </c>
    </row>
    <row r="37" spans="1:9" ht="15">
      <c r="A37" s="43"/>
      <c r="B37" s="42"/>
      <c r="C37" s="42" t="s">
        <v>598</v>
      </c>
      <c r="D37" s="42"/>
      <c r="E37" s="44">
        <v>100</v>
      </c>
      <c r="F37" s="47">
        <f>F36+D37-E37</f>
        <v>2300</v>
      </c>
      <c r="G37" s="44"/>
      <c r="H37" s="44">
        <f aca="true" t="shared" si="3" ref="H37:H65">E37*$I$32</f>
        <v>685</v>
      </c>
      <c r="I37" s="47">
        <f>I36+G37-H37</f>
        <v>15755</v>
      </c>
    </row>
    <row r="38" spans="1:9" ht="15">
      <c r="A38" s="43"/>
      <c r="B38" s="42"/>
      <c r="C38" s="42"/>
      <c r="D38" s="42"/>
      <c r="E38" s="44"/>
      <c r="F38" s="47">
        <f>F37+D38-E38</f>
        <v>2300</v>
      </c>
      <c r="G38" s="44"/>
      <c r="H38" s="44">
        <f t="shared" si="3"/>
        <v>0</v>
      </c>
      <c r="I38" s="47">
        <f>I37+G38-H38</f>
        <v>15755</v>
      </c>
    </row>
    <row r="39" spans="1:9" ht="15">
      <c r="A39" s="43"/>
      <c r="B39" s="42"/>
      <c r="C39" s="42"/>
      <c r="D39" s="42"/>
      <c r="E39" s="48"/>
      <c r="F39" s="47">
        <f>F38+D39-E39</f>
        <v>2300</v>
      </c>
      <c r="G39" s="44"/>
      <c r="H39" s="44">
        <f t="shared" si="3"/>
        <v>0</v>
      </c>
      <c r="I39" s="47">
        <f>I38+G39-H39</f>
        <v>15755</v>
      </c>
    </row>
    <row r="40" spans="1:9" ht="15">
      <c r="A40" s="43"/>
      <c r="B40" s="42"/>
      <c r="C40" s="42"/>
      <c r="D40" s="42"/>
      <c r="E40" s="44"/>
      <c r="F40" s="47">
        <f aca="true" t="shared" si="4" ref="F40:F65">F39+D40-E40</f>
        <v>2300</v>
      </c>
      <c r="G40" s="44"/>
      <c r="H40" s="44">
        <f t="shared" si="3"/>
        <v>0</v>
      </c>
      <c r="I40" s="47">
        <f aca="true" t="shared" si="5" ref="I40:I65">I39+G40-H40</f>
        <v>15755</v>
      </c>
    </row>
    <row r="41" spans="1:9" ht="15">
      <c r="A41" s="43"/>
      <c r="B41" s="42"/>
      <c r="C41" s="42"/>
      <c r="D41" s="42"/>
      <c r="E41" s="44"/>
      <c r="F41" s="47">
        <f t="shared" si="4"/>
        <v>2300</v>
      </c>
      <c r="G41" s="44"/>
      <c r="H41" s="44">
        <f t="shared" si="3"/>
        <v>0</v>
      </c>
      <c r="I41" s="47">
        <f t="shared" si="5"/>
        <v>15755</v>
      </c>
    </row>
    <row r="42" spans="1:9" ht="15">
      <c r="A42" s="43"/>
      <c r="B42" s="42"/>
      <c r="C42" s="42"/>
      <c r="D42" s="42"/>
      <c r="E42" s="44"/>
      <c r="F42" s="47">
        <f t="shared" si="4"/>
        <v>2300</v>
      </c>
      <c r="G42" s="44"/>
      <c r="H42" s="44">
        <f t="shared" si="3"/>
        <v>0</v>
      </c>
      <c r="I42" s="47">
        <f t="shared" si="5"/>
        <v>15755</v>
      </c>
    </row>
    <row r="43" spans="1:9" ht="15">
      <c r="A43" s="43"/>
      <c r="B43" s="42"/>
      <c r="C43" s="42"/>
      <c r="D43" s="42"/>
      <c r="E43" s="44"/>
      <c r="F43" s="47">
        <f t="shared" si="4"/>
        <v>2300</v>
      </c>
      <c r="G43" s="44"/>
      <c r="H43" s="44">
        <f t="shared" si="3"/>
        <v>0</v>
      </c>
      <c r="I43" s="47">
        <f t="shared" si="5"/>
        <v>15755</v>
      </c>
    </row>
    <row r="44" spans="1:9" ht="15">
      <c r="A44" s="43"/>
      <c r="B44" s="42"/>
      <c r="C44" s="42"/>
      <c r="D44" s="42"/>
      <c r="E44" s="44"/>
      <c r="F44" s="47">
        <f t="shared" si="4"/>
        <v>2300</v>
      </c>
      <c r="G44" s="44"/>
      <c r="H44" s="44">
        <f t="shared" si="3"/>
        <v>0</v>
      </c>
      <c r="I44" s="47">
        <f t="shared" si="5"/>
        <v>15755</v>
      </c>
    </row>
    <row r="45" spans="1:9" ht="15">
      <c r="A45" s="43"/>
      <c r="B45" s="42"/>
      <c r="C45" s="42"/>
      <c r="D45" s="42"/>
      <c r="E45" s="44"/>
      <c r="F45" s="47">
        <f t="shared" si="4"/>
        <v>2300</v>
      </c>
      <c r="G45" s="44"/>
      <c r="H45" s="44">
        <f t="shared" si="3"/>
        <v>0</v>
      </c>
      <c r="I45" s="47">
        <f t="shared" si="5"/>
        <v>15755</v>
      </c>
    </row>
    <row r="46" spans="1:9" ht="15">
      <c r="A46" s="43"/>
      <c r="B46" s="42"/>
      <c r="C46" s="42"/>
      <c r="D46" s="42"/>
      <c r="E46" s="44"/>
      <c r="F46" s="47">
        <f t="shared" si="4"/>
        <v>2300</v>
      </c>
      <c r="G46" s="44"/>
      <c r="H46" s="44">
        <f t="shared" si="3"/>
        <v>0</v>
      </c>
      <c r="I46" s="47">
        <f t="shared" si="5"/>
        <v>15755</v>
      </c>
    </row>
    <row r="47" spans="1:9" ht="15">
      <c r="A47" s="43"/>
      <c r="B47" s="42"/>
      <c r="C47" s="42"/>
      <c r="D47" s="42"/>
      <c r="E47" s="48"/>
      <c r="F47" s="47">
        <f t="shared" si="4"/>
        <v>2300</v>
      </c>
      <c r="G47" s="44"/>
      <c r="H47" s="44">
        <f t="shared" si="3"/>
        <v>0</v>
      </c>
      <c r="I47" s="47">
        <f t="shared" si="5"/>
        <v>15755</v>
      </c>
    </row>
    <row r="48" spans="1:9" ht="15">
      <c r="A48" s="43"/>
      <c r="B48" s="42"/>
      <c r="C48" s="42"/>
      <c r="D48" s="42"/>
      <c r="E48" s="44"/>
      <c r="F48" s="47">
        <f t="shared" si="4"/>
        <v>2300</v>
      </c>
      <c r="G48" s="44"/>
      <c r="H48" s="44">
        <f t="shared" si="3"/>
        <v>0</v>
      </c>
      <c r="I48" s="47">
        <f t="shared" si="5"/>
        <v>15755</v>
      </c>
    </row>
    <row r="49" spans="1:9" ht="15">
      <c r="A49" s="43"/>
      <c r="B49" s="42"/>
      <c r="C49" s="42"/>
      <c r="D49" s="42"/>
      <c r="E49" s="44"/>
      <c r="F49" s="47">
        <f t="shared" si="4"/>
        <v>2300</v>
      </c>
      <c r="G49" s="44"/>
      <c r="H49" s="44">
        <f t="shared" si="3"/>
        <v>0</v>
      </c>
      <c r="I49" s="47">
        <f t="shared" si="5"/>
        <v>15755</v>
      </c>
    </row>
    <row r="50" spans="1:9" ht="15">
      <c r="A50" s="43"/>
      <c r="B50" s="42"/>
      <c r="C50" s="42"/>
      <c r="D50" s="42"/>
      <c r="E50" s="44"/>
      <c r="F50" s="47">
        <f t="shared" si="4"/>
        <v>2300</v>
      </c>
      <c r="G50" s="44"/>
      <c r="H50" s="44">
        <f t="shared" si="3"/>
        <v>0</v>
      </c>
      <c r="I50" s="47">
        <f t="shared" si="5"/>
        <v>15755</v>
      </c>
    </row>
    <row r="51" spans="1:9" ht="15">
      <c r="A51" s="43"/>
      <c r="B51" s="42"/>
      <c r="C51" s="42"/>
      <c r="D51" s="42"/>
      <c r="E51" s="44"/>
      <c r="F51" s="47">
        <f t="shared" si="4"/>
        <v>2300</v>
      </c>
      <c r="G51" s="44"/>
      <c r="H51" s="44">
        <f t="shared" si="3"/>
        <v>0</v>
      </c>
      <c r="I51" s="47">
        <f t="shared" si="5"/>
        <v>15755</v>
      </c>
    </row>
    <row r="52" spans="1:9" ht="15">
      <c r="A52" s="43"/>
      <c r="B52" s="42"/>
      <c r="C52" s="42"/>
      <c r="D52" s="42"/>
      <c r="E52" s="44"/>
      <c r="F52" s="47">
        <f t="shared" si="4"/>
        <v>2300</v>
      </c>
      <c r="G52" s="44"/>
      <c r="H52" s="44">
        <f t="shared" si="3"/>
        <v>0</v>
      </c>
      <c r="I52" s="47">
        <f t="shared" si="5"/>
        <v>15755</v>
      </c>
    </row>
    <row r="53" spans="1:9" ht="15">
      <c r="A53" s="43"/>
      <c r="B53" s="42"/>
      <c r="C53" s="42"/>
      <c r="D53" s="42"/>
      <c r="E53" s="44"/>
      <c r="F53" s="47">
        <f t="shared" si="4"/>
        <v>2300</v>
      </c>
      <c r="G53" s="44"/>
      <c r="H53" s="44">
        <f t="shared" si="3"/>
        <v>0</v>
      </c>
      <c r="I53" s="47">
        <f t="shared" si="5"/>
        <v>15755</v>
      </c>
    </row>
    <row r="54" spans="1:9" ht="15">
      <c r="A54" s="43"/>
      <c r="B54" s="42"/>
      <c r="C54" s="42"/>
      <c r="D54" s="42"/>
      <c r="E54" s="44"/>
      <c r="F54" s="47">
        <f t="shared" si="4"/>
        <v>2300</v>
      </c>
      <c r="G54" s="44"/>
      <c r="H54" s="44">
        <f t="shared" si="3"/>
        <v>0</v>
      </c>
      <c r="I54" s="47">
        <f t="shared" si="5"/>
        <v>15755</v>
      </c>
    </row>
    <row r="55" spans="1:9" ht="15">
      <c r="A55" s="43"/>
      <c r="B55" s="42"/>
      <c r="C55" s="42"/>
      <c r="D55" s="42"/>
      <c r="E55" s="44"/>
      <c r="F55" s="47">
        <f t="shared" si="4"/>
        <v>2300</v>
      </c>
      <c r="G55" s="44"/>
      <c r="H55" s="44">
        <f t="shared" si="3"/>
        <v>0</v>
      </c>
      <c r="I55" s="47">
        <f t="shared" si="5"/>
        <v>15755</v>
      </c>
    </row>
    <row r="56" spans="1:9" ht="15">
      <c r="A56" s="43"/>
      <c r="B56" s="42"/>
      <c r="C56" s="42"/>
      <c r="D56" s="42"/>
      <c r="E56" s="44"/>
      <c r="F56" s="47">
        <f t="shared" si="4"/>
        <v>2300</v>
      </c>
      <c r="G56" s="44"/>
      <c r="H56" s="44">
        <f t="shared" si="3"/>
        <v>0</v>
      </c>
      <c r="I56" s="47">
        <f t="shared" si="5"/>
        <v>15755</v>
      </c>
    </row>
    <row r="57" spans="1:9" ht="15">
      <c r="A57" s="43"/>
      <c r="B57" s="42"/>
      <c r="C57" s="42"/>
      <c r="D57" s="42"/>
      <c r="E57" s="44"/>
      <c r="F57" s="47">
        <f t="shared" si="4"/>
        <v>2300</v>
      </c>
      <c r="G57" s="44"/>
      <c r="H57" s="44">
        <f t="shared" si="3"/>
        <v>0</v>
      </c>
      <c r="I57" s="47">
        <f t="shared" si="5"/>
        <v>15755</v>
      </c>
    </row>
    <row r="58" spans="1:9" ht="15">
      <c r="A58" s="43"/>
      <c r="B58" s="42"/>
      <c r="C58" s="42"/>
      <c r="D58" s="42"/>
      <c r="E58" s="44"/>
      <c r="F58" s="47">
        <f t="shared" si="4"/>
        <v>2300</v>
      </c>
      <c r="G58" s="44"/>
      <c r="H58" s="44">
        <f t="shared" si="3"/>
        <v>0</v>
      </c>
      <c r="I58" s="47">
        <f t="shared" si="5"/>
        <v>15755</v>
      </c>
    </row>
    <row r="59" spans="1:9" ht="15">
      <c r="A59" s="43"/>
      <c r="B59" s="42"/>
      <c r="C59" s="42"/>
      <c r="D59" s="42"/>
      <c r="E59" s="44"/>
      <c r="F59" s="47">
        <f t="shared" si="4"/>
        <v>2300</v>
      </c>
      <c r="G59" s="44"/>
      <c r="H59" s="44">
        <f t="shared" si="3"/>
        <v>0</v>
      </c>
      <c r="I59" s="47">
        <f t="shared" si="5"/>
        <v>15755</v>
      </c>
    </row>
    <row r="60" spans="1:9" ht="15">
      <c r="A60" s="43"/>
      <c r="B60" s="42"/>
      <c r="C60" s="42"/>
      <c r="D60" s="42"/>
      <c r="E60" s="44"/>
      <c r="F60" s="47">
        <f t="shared" si="4"/>
        <v>2300</v>
      </c>
      <c r="G60" s="44"/>
      <c r="H60" s="44">
        <f t="shared" si="3"/>
        <v>0</v>
      </c>
      <c r="I60" s="47">
        <f t="shared" si="5"/>
        <v>15755</v>
      </c>
    </row>
    <row r="61" spans="1:9" ht="15">
      <c r="A61" s="43"/>
      <c r="B61" s="42"/>
      <c r="C61" s="42"/>
      <c r="D61" s="42"/>
      <c r="E61" s="44"/>
      <c r="F61" s="47">
        <f t="shared" si="4"/>
        <v>2300</v>
      </c>
      <c r="G61" s="44"/>
      <c r="H61" s="44">
        <f t="shared" si="3"/>
        <v>0</v>
      </c>
      <c r="I61" s="47">
        <f t="shared" si="5"/>
        <v>15755</v>
      </c>
    </row>
    <row r="62" spans="1:9" ht="15">
      <c r="A62" s="43"/>
      <c r="B62" s="42"/>
      <c r="C62" s="42"/>
      <c r="D62" s="42"/>
      <c r="E62" s="44"/>
      <c r="F62" s="47">
        <f t="shared" si="4"/>
        <v>2300</v>
      </c>
      <c r="G62" s="44"/>
      <c r="H62" s="44">
        <f t="shared" si="3"/>
        <v>0</v>
      </c>
      <c r="I62" s="47">
        <f t="shared" si="5"/>
        <v>15755</v>
      </c>
    </row>
    <row r="63" spans="1:9" ht="15">
      <c r="A63" s="43"/>
      <c r="B63" s="42"/>
      <c r="C63" s="42"/>
      <c r="D63" s="42"/>
      <c r="E63" s="44"/>
      <c r="F63" s="47">
        <f t="shared" si="4"/>
        <v>2300</v>
      </c>
      <c r="G63" s="44"/>
      <c r="H63" s="44">
        <f t="shared" si="3"/>
        <v>0</v>
      </c>
      <c r="I63" s="47">
        <f t="shared" si="5"/>
        <v>15755</v>
      </c>
    </row>
    <row r="64" spans="1:9" ht="15">
      <c r="A64" s="43"/>
      <c r="B64" s="42"/>
      <c r="C64" s="42"/>
      <c r="D64" s="42"/>
      <c r="E64" s="44"/>
      <c r="F64" s="47">
        <f t="shared" si="4"/>
        <v>2300</v>
      </c>
      <c r="G64" s="44"/>
      <c r="H64" s="44">
        <f t="shared" si="3"/>
        <v>0</v>
      </c>
      <c r="I64" s="47">
        <f t="shared" si="5"/>
        <v>15755</v>
      </c>
    </row>
    <row r="65" spans="1:9" ht="15.75" thickBot="1">
      <c r="A65" s="43"/>
      <c r="B65" s="42"/>
      <c r="C65" s="42"/>
      <c r="D65" s="42"/>
      <c r="E65" s="45"/>
      <c r="F65" s="49">
        <f t="shared" si="4"/>
        <v>2300</v>
      </c>
      <c r="G65" s="44"/>
      <c r="H65" s="45">
        <f t="shared" si="3"/>
        <v>0</v>
      </c>
      <c r="I65" s="49">
        <f t="shared" si="5"/>
        <v>15755</v>
      </c>
    </row>
    <row r="66" spans="1:9" ht="15">
      <c r="A66" s="43"/>
      <c r="B66" s="42"/>
      <c r="C66" s="42"/>
      <c r="D66" s="42"/>
      <c r="E66" s="44">
        <f>SUM(E37:E65)</f>
        <v>100</v>
      </c>
      <c r="F66" s="31">
        <f>D36-E66</f>
        <v>2300</v>
      </c>
      <c r="G66" s="44"/>
      <c r="H66" s="44">
        <f>SUM(H37:H65)</f>
        <v>685</v>
      </c>
      <c r="I66" s="31">
        <f>G36-H66</f>
        <v>15755</v>
      </c>
    </row>
    <row r="67" spans="1:8" ht="15">
      <c r="A67" s="43"/>
      <c r="B67" s="42"/>
      <c r="C67" s="42"/>
      <c r="D67" s="42"/>
      <c r="E67" s="44"/>
      <c r="F67" s="40"/>
      <c r="G67" s="44"/>
      <c r="H67" s="44"/>
    </row>
    <row r="68" spans="1:9" ht="18.75">
      <c r="A68" s="94" t="str">
        <f>+A1</f>
        <v>PROYECTO "SISTEMA DE AGUA NUEVA AMERICA"</v>
      </c>
      <c r="B68" s="94"/>
      <c r="C68" s="94"/>
      <c r="D68" s="94"/>
      <c r="E68" s="94"/>
      <c r="F68" s="94"/>
      <c r="G68" s="94"/>
      <c r="H68" s="94"/>
      <c r="I68" s="94"/>
    </row>
    <row r="69" spans="1:9" ht="15.75">
      <c r="A69" s="95" t="str">
        <f>+A2</f>
        <v>*** INFORME ECONOMICO MES DE ENERO ***</v>
      </c>
      <c r="B69" s="95"/>
      <c r="C69" s="95"/>
      <c r="D69" s="95"/>
      <c r="E69" s="95"/>
      <c r="F69" s="95"/>
      <c r="G69" s="95"/>
      <c r="H69" s="95"/>
      <c r="I69" s="95"/>
    </row>
    <row r="70" spans="1:9" ht="15">
      <c r="A70" s="17"/>
      <c r="B70" s="17"/>
      <c r="C70" s="17"/>
      <c r="D70" s="18"/>
      <c r="E70" s="17"/>
      <c r="F70" s="18"/>
      <c r="G70" s="17"/>
      <c r="H70" s="19"/>
      <c r="I70" s="19"/>
    </row>
    <row r="71" spans="1:9" ht="15">
      <c r="A71" s="40"/>
      <c r="B71" s="40"/>
      <c r="C71" s="40"/>
      <c r="D71" s="40"/>
      <c r="E71" s="40"/>
      <c r="F71" s="40"/>
      <c r="G71" s="40"/>
      <c r="H71" s="23" t="s">
        <v>8</v>
      </c>
      <c r="I71" s="24">
        <f>+I32</f>
        <v>6.85</v>
      </c>
    </row>
    <row r="72" spans="1:7" ht="15">
      <c r="A72" s="40"/>
      <c r="B72" s="40"/>
      <c r="C72" s="40"/>
      <c r="D72" s="40"/>
      <c r="E72" s="40"/>
      <c r="F72" s="40"/>
      <c r="G72" s="40"/>
    </row>
    <row r="73" spans="1:9" ht="15">
      <c r="A73" s="96" t="s">
        <v>0</v>
      </c>
      <c r="B73" s="105" t="s">
        <v>9</v>
      </c>
      <c r="C73" s="57" t="s">
        <v>33</v>
      </c>
      <c r="D73" s="99" t="s">
        <v>6</v>
      </c>
      <c r="E73" s="100"/>
      <c r="F73" s="101"/>
      <c r="G73" s="102" t="s">
        <v>7</v>
      </c>
      <c r="H73" s="102"/>
      <c r="I73" s="102"/>
    </row>
    <row r="74" spans="1:9" ht="15">
      <c r="A74" s="96"/>
      <c r="B74" s="105"/>
      <c r="C74" s="7" t="s">
        <v>1</v>
      </c>
      <c r="D74" s="7" t="s">
        <v>2</v>
      </c>
      <c r="E74" s="8" t="s">
        <v>3</v>
      </c>
      <c r="F74" s="9" t="s">
        <v>4</v>
      </c>
      <c r="G74" s="7" t="s">
        <v>2</v>
      </c>
      <c r="H74" s="7" t="s">
        <v>5</v>
      </c>
      <c r="I74" s="7" t="s">
        <v>4</v>
      </c>
    </row>
    <row r="75" spans="1:9" ht="15">
      <c r="A75" s="43"/>
      <c r="B75" s="42"/>
      <c r="C75" s="35" t="str">
        <f>+C36</f>
        <v>Saldo Inicial</v>
      </c>
      <c r="D75" s="41">
        <f>+'INFORME ECONOMICO'!B10</f>
        <v>1025</v>
      </c>
      <c r="E75" s="44"/>
      <c r="F75" s="26">
        <f>D75-E75</f>
        <v>1025</v>
      </c>
      <c r="G75" s="27">
        <f>F75*I71</f>
        <v>7021.25</v>
      </c>
      <c r="H75" s="25"/>
      <c r="I75" s="26">
        <f>G75-H75</f>
        <v>7021.25</v>
      </c>
    </row>
    <row r="76" spans="1:9" ht="15">
      <c r="A76" s="43"/>
      <c r="B76" s="42"/>
      <c r="C76" s="42"/>
      <c r="D76" s="42"/>
      <c r="E76" s="44"/>
      <c r="F76" s="47">
        <f aca="true" t="shared" si="6" ref="F76:F95">F75+D76-E76</f>
        <v>1025</v>
      </c>
      <c r="G76" s="44"/>
      <c r="H76" s="44">
        <f aca="true" t="shared" si="7" ref="H76:H94">E76*$I$71</f>
        <v>0</v>
      </c>
      <c r="I76" s="47">
        <f>I75+G76-H76</f>
        <v>7021.25</v>
      </c>
    </row>
    <row r="77" spans="1:9" ht="15">
      <c r="A77" s="43"/>
      <c r="B77" s="42"/>
      <c r="C77" s="42"/>
      <c r="D77" s="42"/>
      <c r="E77" s="44"/>
      <c r="F77" s="47">
        <f t="shared" si="6"/>
        <v>1025</v>
      </c>
      <c r="G77" s="44"/>
      <c r="H77" s="44">
        <f t="shared" si="7"/>
        <v>0</v>
      </c>
      <c r="I77" s="47">
        <f aca="true" t="shared" si="8" ref="I77:I95">I76+G77-H77</f>
        <v>7021.25</v>
      </c>
    </row>
    <row r="78" spans="1:9" ht="15">
      <c r="A78" s="43"/>
      <c r="B78" s="42"/>
      <c r="C78" s="42"/>
      <c r="D78" s="42"/>
      <c r="E78" s="44"/>
      <c r="F78" s="47">
        <f t="shared" si="6"/>
        <v>1025</v>
      </c>
      <c r="G78" s="44"/>
      <c r="H78" s="44">
        <f t="shared" si="7"/>
        <v>0</v>
      </c>
      <c r="I78" s="47">
        <f t="shared" si="8"/>
        <v>7021.25</v>
      </c>
    </row>
    <row r="79" spans="1:9" ht="15">
      <c r="A79" s="43"/>
      <c r="B79" s="42"/>
      <c r="C79" s="42"/>
      <c r="D79" s="42"/>
      <c r="E79" s="44"/>
      <c r="F79" s="47">
        <f t="shared" si="6"/>
        <v>1025</v>
      </c>
      <c r="G79" s="44"/>
      <c r="H79" s="44">
        <f t="shared" si="7"/>
        <v>0</v>
      </c>
      <c r="I79" s="47">
        <f t="shared" si="8"/>
        <v>7021.25</v>
      </c>
    </row>
    <row r="80" spans="1:9" ht="15">
      <c r="A80" s="43"/>
      <c r="B80" s="42"/>
      <c r="C80" s="42"/>
      <c r="D80" s="42"/>
      <c r="E80" s="44"/>
      <c r="F80" s="47">
        <f t="shared" si="6"/>
        <v>1025</v>
      </c>
      <c r="G80" s="44"/>
      <c r="H80" s="44">
        <f t="shared" si="7"/>
        <v>0</v>
      </c>
      <c r="I80" s="47">
        <f t="shared" si="8"/>
        <v>7021.25</v>
      </c>
    </row>
    <row r="81" spans="1:9" ht="15">
      <c r="A81" s="43"/>
      <c r="B81" s="42"/>
      <c r="C81" s="42"/>
      <c r="D81" s="42"/>
      <c r="E81" s="44"/>
      <c r="F81" s="47">
        <f t="shared" si="6"/>
        <v>1025</v>
      </c>
      <c r="G81" s="44"/>
      <c r="H81" s="44">
        <f t="shared" si="7"/>
        <v>0</v>
      </c>
      <c r="I81" s="47">
        <f t="shared" si="8"/>
        <v>7021.25</v>
      </c>
    </row>
    <row r="82" spans="1:9" ht="15">
      <c r="A82" s="43"/>
      <c r="B82" s="42"/>
      <c r="C82" s="42"/>
      <c r="D82" s="42"/>
      <c r="E82" s="44"/>
      <c r="F82" s="47">
        <f t="shared" si="6"/>
        <v>1025</v>
      </c>
      <c r="G82" s="44"/>
      <c r="H82" s="44">
        <f t="shared" si="7"/>
        <v>0</v>
      </c>
      <c r="I82" s="47">
        <f t="shared" si="8"/>
        <v>7021.25</v>
      </c>
    </row>
    <row r="83" spans="1:9" ht="15">
      <c r="A83" s="43"/>
      <c r="B83" s="42"/>
      <c r="C83" s="42"/>
      <c r="D83" s="42"/>
      <c r="E83" s="44"/>
      <c r="F83" s="47">
        <f t="shared" si="6"/>
        <v>1025</v>
      </c>
      <c r="G83" s="44"/>
      <c r="H83" s="44">
        <f t="shared" si="7"/>
        <v>0</v>
      </c>
      <c r="I83" s="47">
        <f t="shared" si="8"/>
        <v>7021.25</v>
      </c>
    </row>
    <row r="84" spans="1:9" ht="15">
      <c r="A84" s="43"/>
      <c r="B84" s="42"/>
      <c r="C84" s="42"/>
      <c r="D84" s="42"/>
      <c r="E84" s="44"/>
      <c r="F84" s="47">
        <f t="shared" si="6"/>
        <v>1025</v>
      </c>
      <c r="G84" s="44"/>
      <c r="H84" s="44">
        <f t="shared" si="7"/>
        <v>0</v>
      </c>
      <c r="I84" s="47">
        <f t="shared" si="8"/>
        <v>7021.25</v>
      </c>
    </row>
    <row r="85" spans="1:9" ht="15">
      <c r="A85" s="43"/>
      <c r="B85" s="42"/>
      <c r="C85" s="42"/>
      <c r="D85" s="42"/>
      <c r="E85" s="44"/>
      <c r="F85" s="47">
        <f t="shared" si="6"/>
        <v>1025</v>
      </c>
      <c r="G85" s="44"/>
      <c r="H85" s="44">
        <f t="shared" si="7"/>
        <v>0</v>
      </c>
      <c r="I85" s="47">
        <f t="shared" si="8"/>
        <v>7021.25</v>
      </c>
    </row>
    <row r="86" spans="1:9" ht="15">
      <c r="A86" s="43"/>
      <c r="B86" s="42"/>
      <c r="C86" s="42"/>
      <c r="D86" s="42"/>
      <c r="E86" s="44"/>
      <c r="F86" s="47">
        <f t="shared" si="6"/>
        <v>1025</v>
      </c>
      <c r="G86" s="44"/>
      <c r="H86" s="44">
        <f t="shared" si="7"/>
        <v>0</v>
      </c>
      <c r="I86" s="47">
        <f t="shared" si="8"/>
        <v>7021.25</v>
      </c>
    </row>
    <row r="87" spans="1:9" ht="15">
      <c r="A87" s="43"/>
      <c r="B87" s="42"/>
      <c r="C87" s="42"/>
      <c r="D87" s="42"/>
      <c r="E87" s="44"/>
      <c r="F87" s="47">
        <f t="shared" si="6"/>
        <v>1025</v>
      </c>
      <c r="G87" s="44"/>
      <c r="H87" s="44">
        <f t="shared" si="7"/>
        <v>0</v>
      </c>
      <c r="I87" s="47">
        <f t="shared" si="8"/>
        <v>7021.25</v>
      </c>
    </row>
    <row r="88" spans="1:9" ht="15">
      <c r="A88" s="43"/>
      <c r="B88" s="42"/>
      <c r="C88" s="42"/>
      <c r="D88" s="42"/>
      <c r="E88" s="44"/>
      <c r="F88" s="47">
        <f t="shared" si="6"/>
        <v>1025</v>
      </c>
      <c r="G88" s="44"/>
      <c r="H88" s="44">
        <f t="shared" si="7"/>
        <v>0</v>
      </c>
      <c r="I88" s="47">
        <f t="shared" si="8"/>
        <v>7021.25</v>
      </c>
    </row>
    <row r="89" spans="1:9" ht="15">
      <c r="A89" s="43"/>
      <c r="B89" s="42"/>
      <c r="C89" s="42"/>
      <c r="D89" s="42"/>
      <c r="E89" s="48"/>
      <c r="F89" s="47">
        <f t="shared" si="6"/>
        <v>1025</v>
      </c>
      <c r="G89" s="44"/>
      <c r="H89" s="44">
        <f t="shared" si="7"/>
        <v>0</v>
      </c>
      <c r="I89" s="47">
        <f t="shared" si="8"/>
        <v>7021.25</v>
      </c>
    </row>
    <row r="90" spans="1:9" ht="15">
      <c r="A90" s="43"/>
      <c r="B90" s="42"/>
      <c r="C90" s="42"/>
      <c r="D90" s="42"/>
      <c r="E90" s="44"/>
      <c r="F90" s="47">
        <f t="shared" si="6"/>
        <v>1025</v>
      </c>
      <c r="G90" s="44"/>
      <c r="H90" s="44">
        <f t="shared" si="7"/>
        <v>0</v>
      </c>
      <c r="I90" s="47">
        <f t="shared" si="8"/>
        <v>7021.25</v>
      </c>
    </row>
    <row r="91" spans="1:9" ht="15">
      <c r="A91" s="43"/>
      <c r="B91" s="42"/>
      <c r="C91" s="42"/>
      <c r="D91" s="42"/>
      <c r="E91" s="48"/>
      <c r="F91" s="47">
        <f t="shared" si="6"/>
        <v>1025</v>
      </c>
      <c r="G91" s="44"/>
      <c r="H91" s="44">
        <f t="shared" si="7"/>
        <v>0</v>
      </c>
      <c r="I91" s="47">
        <f t="shared" si="8"/>
        <v>7021.25</v>
      </c>
    </row>
    <row r="92" spans="1:9" ht="15">
      <c r="A92" s="43"/>
      <c r="B92" s="42"/>
      <c r="C92" s="42"/>
      <c r="D92" s="42"/>
      <c r="E92" s="44"/>
      <c r="F92" s="47">
        <f t="shared" si="6"/>
        <v>1025</v>
      </c>
      <c r="G92" s="44"/>
      <c r="H92" s="44">
        <f t="shared" si="7"/>
        <v>0</v>
      </c>
      <c r="I92" s="47">
        <f t="shared" si="8"/>
        <v>7021.25</v>
      </c>
    </row>
    <row r="93" spans="1:9" ht="18.75" customHeight="1">
      <c r="A93" s="43"/>
      <c r="B93" s="42"/>
      <c r="C93" s="42"/>
      <c r="D93" s="42"/>
      <c r="E93" s="44"/>
      <c r="F93" s="47">
        <f t="shared" si="6"/>
        <v>1025</v>
      </c>
      <c r="G93" s="44"/>
      <c r="H93" s="44">
        <f t="shared" si="7"/>
        <v>0</v>
      </c>
      <c r="I93" s="47">
        <f t="shared" si="8"/>
        <v>7021.25</v>
      </c>
    </row>
    <row r="94" spans="1:9" ht="15">
      <c r="A94" s="43"/>
      <c r="B94" s="42"/>
      <c r="C94" s="42"/>
      <c r="D94" s="42"/>
      <c r="E94" s="44"/>
      <c r="F94" s="47">
        <f t="shared" si="6"/>
        <v>1025</v>
      </c>
      <c r="G94" s="48"/>
      <c r="H94" s="48">
        <f t="shared" si="7"/>
        <v>0</v>
      </c>
      <c r="I94" s="47">
        <f t="shared" si="8"/>
        <v>7021.25</v>
      </c>
    </row>
    <row r="95" spans="1:9" ht="15">
      <c r="A95" s="43"/>
      <c r="B95" s="42"/>
      <c r="C95" s="42"/>
      <c r="D95" s="42"/>
      <c r="E95" s="48"/>
      <c r="F95" s="47">
        <f t="shared" si="6"/>
        <v>1025</v>
      </c>
      <c r="G95" s="48"/>
      <c r="H95" s="48">
        <f>E95*$I$71</f>
        <v>0</v>
      </c>
      <c r="I95" s="47">
        <f t="shared" si="8"/>
        <v>7021.25</v>
      </c>
    </row>
    <row r="96" spans="1:9" ht="15">
      <c r="A96" s="43"/>
      <c r="B96" s="42"/>
      <c r="C96" s="42"/>
      <c r="D96" s="42"/>
      <c r="E96" s="44"/>
      <c r="F96" s="47">
        <f>F95+D96-E96</f>
        <v>1025</v>
      </c>
      <c r="G96" s="48"/>
      <c r="H96" s="48">
        <f>E96*$I$71</f>
        <v>0</v>
      </c>
      <c r="I96" s="47">
        <f>I95+G96-H96</f>
        <v>7021.25</v>
      </c>
    </row>
    <row r="97" spans="1:9" ht="15">
      <c r="A97" s="43"/>
      <c r="B97" s="42"/>
      <c r="C97" s="42"/>
      <c r="D97" s="42"/>
      <c r="E97" s="44"/>
      <c r="F97" s="47">
        <f>F96+D97-E97</f>
        <v>1025</v>
      </c>
      <c r="G97" s="48"/>
      <c r="H97" s="48">
        <f>E97*$I$71</f>
        <v>0</v>
      </c>
      <c r="I97" s="47">
        <f>I96+G97-H97</f>
        <v>7021.25</v>
      </c>
    </row>
    <row r="98" spans="1:9" ht="15.75" thickBot="1">
      <c r="A98" s="43"/>
      <c r="B98" s="42"/>
      <c r="C98" s="42"/>
      <c r="D98" s="42"/>
      <c r="E98" s="45"/>
      <c r="F98" s="49">
        <f>F97+D98-E98</f>
        <v>1025</v>
      </c>
      <c r="G98" s="45"/>
      <c r="H98" s="45">
        <f>E98*$I$71</f>
        <v>0</v>
      </c>
      <c r="I98" s="49">
        <f>I97+G98-H98</f>
        <v>7021.25</v>
      </c>
    </row>
    <row r="99" spans="1:9" ht="15">
      <c r="A99" s="43"/>
      <c r="B99" s="42"/>
      <c r="C99" s="42"/>
      <c r="D99" s="42"/>
      <c r="E99" s="44">
        <f>SUM(E76:E98)</f>
        <v>0</v>
      </c>
      <c r="F99" s="31">
        <f>D75-E99</f>
        <v>1025</v>
      </c>
      <c r="G99" s="32"/>
      <c r="H99" s="33">
        <f>SUM(H76:H98)</f>
        <v>0</v>
      </c>
      <c r="I99" s="31">
        <f>G75-H99</f>
        <v>7021.25</v>
      </c>
    </row>
    <row r="100" spans="1:7" ht="15">
      <c r="A100" s="43"/>
      <c r="B100" s="42"/>
      <c r="C100" s="42"/>
      <c r="D100" s="42"/>
      <c r="E100" s="44"/>
      <c r="F100" s="40"/>
      <c r="G100" s="40"/>
    </row>
    <row r="101" spans="1:7" ht="15">
      <c r="A101" s="43"/>
      <c r="B101" s="42"/>
      <c r="C101" s="42"/>
      <c r="D101" s="42"/>
      <c r="E101" s="44"/>
      <c r="F101" s="40"/>
      <c r="G101" s="40"/>
    </row>
    <row r="102" spans="1:7" ht="15">
      <c r="A102" s="43"/>
      <c r="B102" s="42"/>
      <c r="C102" s="42"/>
      <c r="D102" s="42"/>
      <c r="E102" s="44"/>
      <c r="F102" s="40"/>
      <c r="G102" s="40"/>
    </row>
    <row r="103" spans="1:7" ht="15">
      <c r="A103" s="43"/>
      <c r="B103" s="42"/>
      <c r="C103" s="42"/>
      <c r="D103" s="42"/>
      <c r="E103" s="44"/>
      <c r="F103" s="40"/>
      <c r="G103" s="40"/>
    </row>
    <row r="104" spans="1:7" ht="12.75" customHeight="1">
      <c r="A104" s="43"/>
      <c r="B104" s="42"/>
      <c r="C104" s="42"/>
      <c r="D104" s="42"/>
      <c r="E104" s="44"/>
      <c r="F104" s="40"/>
      <c r="G104" s="40"/>
    </row>
    <row r="105" spans="1:7" ht="15" hidden="1">
      <c r="A105" s="43"/>
      <c r="B105" s="42"/>
      <c r="C105" s="42"/>
      <c r="D105" s="42"/>
      <c r="E105" s="44"/>
      <c r="F105" s="40"/>
      <c r="G105" s="40"/>
    </row>
    <row r="106" spans="1:7" ht="15" hidden="1">
      <c r="A106" s="43"/>
      <c r="B106" s="42"/>
      <c r="C106" s="42"/>
      <c r="D106" s="42"/>
      <c r="E106" s="44"/>
      <c r="F106" s="40"/>
      <c r="G106" s="40"/>
    </row>
    <row r="107" spans="1:7" ht="15" hidden="1">
      <c r="A107" s="43"/>
      <c r="B107" s="42"/>
      <c r="C107" s="42"/>
      <c r="D107" s="42"/>
      <c r="E107" s="44"/>
      <c r="F107" s="40"/>
      <c r="G107" s="40"/>
    </row>
    <row r="108" spans="1:7" ht="15">
      <c r="A108" s="43"/>
      <c r="B108" s="42"/>
      <c r="C108" s="42"/>
      <c r="D108" s="42"/>
      <c r="E108" s="44"/>
      <c r="F108" s="40"/>
      <c r="G108" s="40"/>
    </row>
    <row r="109" spans="1:9" ht="18.75">
      <c r="A109" s="94" t="str">
        <f>+A1</f>
        <v>PROYECTO "SISTEMA DE AGUA NUEVA AMERICA"</v>
      </c>
      <c r="B109" s="94"/>
      <c r="C109" s="94"/>
      <c r="D109" s="94"/>
      <c r="E109" s="94"/>
      <c r="F109" s="94"/>
      <c r="G109" s="94"/>
      <c r="H109" s="94"/>
      <c r="I109" s="94"/>
    </row>
    <row r="110" spans="1:9" ht="15.75">
      <c r="A110" s="95" t="str">
        <f>+A2</f>
        <v>*** INFORME ECONOMICO MES DE ENERO ***</v>
      </c>
      <c r="B110" s="95"/>
      <c r="C110" s="95"/>
      <c r="D110" s="95"/>
      <c r="E110" s="95"/>
      <c r="F110" s="95"/>
      <c r="G110" s="34"/>
      <c r="H110" s="34"/>
      <c r="I110" s="34"/>
    </row>
    <row r="111" spans="1:8" ht="15">
      <c r="A111" s="17"/>
      <c r="B111" s="17"/>
      <c r="C111" s="17"/>
      <c r="D111" s="18"/>
      <c r="E111" s="17"/>
      <c r="F111" s="40"/>
      <c r="G111" s="44"/>
      <c r="H111" s="44"/>
    </row>
    <row r="112" spans="1:9" ht="15">
      <c r="A112" s="40"/>
      <c r="B112" s="40"/>
      <c r="C112" s="40"/>
      <c r="D112" s="40"/>
      <c r="E112" s="40"/>
      <c r="F112" s="40"/>
      <c r="G112" s="40"/>
      <c r="H112" s="23" t="s">
        <v>8</v>
      </c>
      <c r="I112" s="24">
        <f>+I71</f>
        <v>6.85</v>
      </c>
    </row>
    <row r="113" spans="1:7" ht="15">
      <c r="A113" s="40"/>
      <c r="B113" s="40"/>
      <c r="C113" s="40"/>
      <c r="D113" s="40"/>
      <c r="E113" s="40"/>
      <c r="F113" s="40"/>
      <c r="G113" s="40"/>
    </row>
    <row r="114" spans="1:9" ht="15">
      <c r="A114" s="96" t="s">
        <v>0</v>
      </c>
      <c r="B114" s="105" t="s">
        <v>9</v>
      </c>
      <c r="C114" s="57" t="s">
        <v>34</v>
      </c>
      <c r="D114" s="99" t="s">
        <v>6</v>
      </c>
      <c r="E114" s="100"/>
      <c r="F114" s="101"/>
      <c r="G114" s="102" t="s">
        <v>7</v>
      </c>
      <c r="H114" s="102"/>
      <c r="I114" s="102"/>
    </row>
    <row r="115" spans="1:9" ht="15">
      <c r="A115" s="96"/>
      <c r="B115" s="105"/>
      <c r="C115" s="7" t="s">
        <v>1</v>
      </c>
      <c r="D115" s="7" t="s">
        <v>2</v>
      </c>
      <c r="E115" s="8" t="s">
        <v>3</v>
      </c>
      <c r="F115" s="9" t="s">
        <v>4</v>
      </c>
      <c r="G115" s="7" t="s">
        <v>2</v>
      </c>
      <c r="H115" s="7" t="s">
        <v>5</v>
      </c>
      <c r="I115" s="7" t="s">
        <v>4</v>
      </c>
    </row>
    <row r="116" spans="1:9" ht="15">
      <c r="A116" s="43"/>
      <c r="B116" s="42"/>
      <c r="C116" s="35" t="str">
        <f>+C75</f>
        <v>Saldo Inicial</v>
      </c>
      <c r="D116" s="41">
        <f>+'INFORME ECONOMICO'!B8</f>
        <v>742</v>
      </c>
      <c r="E116" s="44"/>
      <c r="F116" s="26">
        <f>D116-E116</f>
        <v>742</v>
      </c>
      <c r="G116" s="27">
        <f>F116*I112</f>
        <v>5082.7</v>
      </c>
      <c r="H116" s="25"/>
      <c r="I116" s="26">
        <f>G116-H116</f>
        <v>5082.7</v>
      </c>
    </row>
    <row r="117" spans="1:9" ht="15">
      <c r="A117" s="43"/>
      <c r="B117" s="42"/>
      <c r="C117" s="42"/>
      <c r="D117" s="42"/>
      <c r="E117" s="44"/>
      <c r="F117" s="47">
        <f aca="true" t="shared" si="9" ref="F117:F124">F116+D117-E117</f>
        <v>742</v>
      </c>
      <c r="G117" s="44"/>
      <c r="H117" s="44">
        <f aca="true" t="shared" si="10" ref="H117:H124">E117*$I$4</f>
        <v>0</v>
      </c>
      <c r="I117" s="47">
        <f aca="true" t="shared" si="11" ref="I117:I124">I116+G117-H117</f>
        <v>5082.7</v>
      </c>
    </row>
    <row r="118" spans="1:9" ht="15">
      <c r="A118" s="43"/>
      <c r="B118" s="42"/>
      <c r="C118" s="42"/>
      <c r="D118" s="42"/>
      <c r="E118" s="48"/>
      <c r="F118" s="47">
        <f t="shared" si="9"/>
        <v>742</v>
      </c>
      <c r="G118" s="44"/>
      <c r="H118" s="44">
        <f t="shared" si="10"/>
        <v>0</v>
      </c>
      <c r="I118" s="47">
        <f t="shared" si="11"/>
        <v>5082.7</v>
      </c>
    </row>
    <row r="119" spans="1:9" ht="15">
      <c r="A119" s="43"/>
      <c r="B119" s="42"/>
      <c r="C119" s="42"/>
      <c r="D119" s="42"/>
      <c r="E119" s="44"/>
      <c r="F119" s="47">
        <f t="shared" si="9"/>
        <v>742</v>
      </c>
      <c r="G119" s="44"/>
      <c r="H119" s="44">
        <f t="shared" si="10"/>
        <v>0</v>
      </c>
      <c r="I119" s="47">
        <f t="shared" si="11"/>
        <v>5082.7</v>
      </c>
    </row>
    <row r="120" spans="1:9" ht="15">
      <c r="A120" s="43"/>
      <c r="B120" s="42"/>
      <c r="C120" s="42"/>
      <c r="D120" s="42"/>
      <c r="E120" s="48"/>
      <c r="F120" s="26">
        <f t="shared" si="9"/>
        <v>742</v>
      </c>
      <c r="G120" s="48"/>
      <c r="H120" s="48">
        <f t="shared" si="10"/>
        <v>0</v>
      </c>
      <c r="I120" s="26">
        <f t="shared" si="11"/>
        <v>5082.7</v>
      </c>
    </row>
    <row r="121" spans="1:9" ht="15">
      <c r="A121" s="43"/>
      <c r="B121" s="42"/>
      <c r="C121" s="42"/>
      <c r="D121" s="42"/>
      <c r="E121" s="44"/>
      <c r="F121" s="47">
        <f t="shared" si="9"/>
        <v>742</v>
      </c>
      <c r="G121" s="44"/>
      <c r="H121" s="44">
        <f t="shared" si="10"/>
        <v>0</v>
      </c>
      <c r="I121" s="47">
        <f t="shared" si="11"/>
        <v>5082.7</v>
      </c>
    </row>
    <row r="122" spans="1:9" ht="15">
      <c r="A122" s="43"/>
      <c r="B122" s="42"/>
      <c r="C122" s="42"/>
      <c r="D122" s="42"/>
      <c r="E122" s="48"/>
      <c r="F122" s="47">
        <f t="shared" si="9"/>
        <v>742</v>
      </c>
      <c r="G122" s="44"/>
      <c r="H122" s="44">
        <f t="shared" si="10"/>
        <v>0</v>
      </c>
      <c r="I122" s="47">
        <f t="shared" si="11"/>
        <v>5082.7</v>
      </c>
    </row>
    <row r="123" spans="1:9" ht="15">
      <c r="A123" s="43"/>
      <c r="B123" s="42"/>
      <c r="C123" s="42"/>
      <c r="D123" s="42"/>
      <c r="E123" s="44"/>
      <c r="F123" s="47">
        <f t="shared" si="9"/>
        <v>742</v>
      </c>
      <c r="G123" s="44"/>
      <c r="H123" s="44">
        <f t="shared" si="10"/>
        <v>0</v>
      </c>
      <c r="I123" s="47">
        <f t="shared" si="11"/>
        <v>5082.7</v>
      </c>
    </row>
    <row r="124" spans="1:9" ht="15.75" thickBot="1">
      <c r="A124" s="43"/>
      <c r="B124" s="42"/>
      <c r="C124" s="42"/>
      <c r="D124" s="42"/>
      <c r="E124" s="45"/>
      <c r="F124" s="49">
        <f t="shared" si="9"/>
        <v>742</v>
      </c>
      <c r="G124" s="44"/>
      <c r="H124" s="45">
        <f t="shared" si="10"/>
        <v>0</v>
      </c>
      <c r="I124" s="49">
        <f t="shared" si="11"/>
        <v>5082.7</v>
      </c>
    </row>
    <row r="125" spans="1:9" ht="15">
      <c r="A125" s="43"/>
      <c r="B125" s="42"/>
      <c r="C125" s="42"/>
      <c r="D125" s="42"/>
      <c r="E125" s="44">
        <f>SUM(E117:E124)</f>
        <v>0</v>
      </c>
      <c r="F125" s="47">
        <v>0</v>
      </c>
      <c r="G125" s="44"/>
      <c r="H125" s="44">
        <f>SUM(H117:H124)</f>
        <v>0</v>
      </c>
      <c r="I125" s="14">
        <f>G116-H125</f>
        <v>5082.7</v>
      </c>
    </row>
    <row r="126" spans="1:8" ht="15">
      <c r="A126" s="43"/>
      <c r="B126" s="42"/>
      <c r="C126" s="42"/>
      <c r="D126" s="42"/>
      <c r="E126" s="44"/>
      <c r="F126" s="40"/>
      <c r="G126" s="44"/>
      <c r="H126" s="44"/>
    </row>
    <row r="127" spans="1:8" ht="15">
      <c r="A127" s="43"/>
      <c r="B127" s="42"/>
      <c r="C127" s="42"/>
      <c r="D127" s="42"/>
      <c r="E127" s="44"/>
      <c r="F127" s="40"/>
      <c r="G127" s="44"/>
      <c r="H127" s="44"/>
    </row>
    <row r="128" spans="1:8" ht="15">
      <c r="A128" s="43"/>
      <c r="B128" s="42"/>
      <c r="C128" s="42"/>
      <c r="D128" s="42"/>
      <c r="E128" s="44"/>
      <c r="F128" s="40"/>
      <c r="G128" s="44"/>
      <c r="H128" s="44"/>
    </row>
    <row r="129" spans="1:9" ht="18.75">
      <c r="A129" s="43"/>
      <c r="B129" s="42"/>
      <c r="C129" s="42"/>
      <c r="D129" s="42"/>
      <c r="E129" s="44"/>
      <c r="F129" s="55"/>
      <c r="G129" s="55"/>
      <c r="H129" s="55"/>
      <c r="I129" s="55"/>
    </row>
    <row r="130" spans="1:9" ht="15.75">
      <c r="A130" s="43"/>
      <c r="B130" s="42"/>
      <c r="C130" s="42"/>
      <c r="D130" s="42"/>
      <c r="E130" s="44"/>
      <c r="F130" s="56"/>
      <c r="G130" s="56"/>
      <c r="H130" s="56"/>
      <c r="I130" s="56"/>
    </row>
    <row r="131" spans="1:9" ht="15">
      <c r="A131" s="43"/>
      <c r="B131" s="42"/>
      <c r="C131" s="42"/>
      <c r="D131" s="42"/>
      <c r="E131" s="44"/>
      <c r="F131" s="18"/>
      <c r="G131" s="17"/>
      <c r="H131" s="19"/>
      <c r="I131" s="19"/>
    </row>
    <row r="132" spans="1:7" ht="15">
      <c r="A132" s="43"/>
      <c r="B132" s="42"/>
      <c r="C132" s="42"/>
      <c r="D132" s="42"/>
      <c r="E132" s="44"/>
      <c r="F132" s="40"/>
      <c r="G132" s="40"/>
    </row>
    <row r="133" spans="1:7" ht="15">
      <c r="A133" s="43"/>
      <c r="B133" s="42"/>
      <c r="C133" s="42"/>
      <c r="D133" s="42"/>
      <c r="E133" s="44"/>
      <c r="F133" s="40"/>
      <c r="G133" s="40"/>
    </row>
    <row r="134" spans="1:7" ht="15">
      <c r="A134" s="43"/>
      <c r="B134" s="42"/>
      <c r="C134" s="42"/>
      <c r="D134" s="42"/>
      <c r="E134" s="44"/>
      <c r="F134" s="40"/>
      <c r="G134" s="40"/>
    </row>
    <row r="135" spans="1:7" ht="15">
      <c r="A135" s="43"/>
      <c r="B135" s="42"/>
      <c r="C135" s="42"/>
      <c r="D135" s="42"/>
      <c r="E135" s="44"/>
      <c r="F135" s="40"/>
      <c r="G135" s="40"/>
    </row>
    <row r="136" spans="1:7" ht="15">
      <c r="A136" s="43"/>
      <c r="B136" s="42"/>
      <c r="C136" s="42"/>
      <c r="D136" s="42"/>
      <c r="E136" s="44"/>
      <c r="F136" s="40"/>
      <c r="G136" s="40"/>
    </row>
    <row r="137" spans="1:7" ht="52.5" customHeight="1">
      <c r="A137" s="43"/>
      <c r="B137" s="42"/>
      <c r="C137" s="42"/>
      <c r="D137" s="42"/>
      <c r="E137" s="44"/>
      <c r="F137" s="40"/>
      <c r="G137" s="40"/>
    </row>
    <row r="138" spans="1:7" ht="15">
      <c r="A138" s="43"/>
      <c r="B138" s="42"/>
      <c r="C138" s="42"/>
      <c r="D138" s="42"/>
      <c r="E138" s="44"/>
      <c r="F138" s="40"/>
      <c r="G138" s="40"/>
    </row>
    <row r="139" spans="1:7" ht="15">
      <c r="A139" s="43"/>
      <c r="B139" s="42"/>
      <c r="C139" s="42"/>
      <c r="D139" s="42"/>
      <c r="E139" s="44"/>
      <c r="F139" s="40"/>
      <c r="G139" s="40"/>
    </row>
    <row r="140" spans="1:7" ht="15">
      <c r="A140" s="43"/>
      <c r="B140" s="42"/>
      <c r="C140" s="42"/>
      <c r="D140" s="42"/>
      <c r="E140" s="44"/>
      <c r="F140" s="40"/>
      <c r="G140" s="40"/>
    </row>
    <row r="141" spans="1:7" ht="15">
      <c r="A141" s="43"/>
      <c r="B141" s="42"/>
      <c r="C141" s="42"/>
      <c r="D141" s="42"/>
      <c r="E141" s="44"/>
      <c r="F141" s="40"/>
      <c r="G141" s="40"/>
    </row>
    <row r="142" spans="1:9" ht="18.75">
      <c r="A142" s="94" t="str">
        <f>+A1</f>
        <v>PROYECTO "SISTEMA DE AGUA NUEVA AMERICA"</v>
      </c>
      <c r="B142" s="94"/>
      <c r="C142" s="94"/>
      <c r="D142" s="94"/>
      <c r="E142" s="94"/>
      <c r="F142" s="94"/>
      <c r="G142" s="94"/>
      <c r="H142" s="94"/>
      <c r="I142" s="94"/>
    </row>
    <row r="143" spans="1:9" ht="15.75">
      <c r="A143" s="95" t="str">
        <f>+A2</f>
        <v>*** INFORME ECONOMICO MES DE ENERO ***</v>
      </c>
      <c r="B143" s="95"/>
      <c r="C143" s="95"/>
      <c r="D143" s="95"/>
      <c r="E143" s="95"/>
      <c r="F143" s="95"/>
      <c r="G143" s="34"/>
      <c r="H143" s="34"/>
      <c r="I143" s="34"/>
    </row>
    <row r="144" spans="1:7" ht="15">
      <c r="A144" s="17"/>
      <c r="B144" s="17"/>
      <c r="C144" s="17"/>
      <c r="D144" s="18"/>
      <c r="E144" s="17"/>
      <c r="F144" s="40"/>
      <c r="G144" s="40"/>
    </row>
    <row r="145" spans="1:9" ht="15">
      <c r="A145" s="40"/>
      <c r="B145" s="40"/>
      <c r="C145" s="40"/>
      <c r="D145" s="40"/>
      <c r="E145" s="40"/>
      <c r="F145" s="40"/>
      <c r="G145" s="40"/>
      <c r="H145" s="23" t="s">
        <v>8</v>
      </c>
      <c r="I145" s="24">
        <f>+I112</f>
        <v>6.85</v>
      </c>
    </row>
    <row r="146" spans="1:7" ht="15">
      <c r="A146" s="40"/>
      <c r="B146" s="40"/>
      <c r="C146" s="40"/>
      <c r="D146" s="40"/>
      <c r="E146" s="40"/>
      <c r="F146" s="40"/>
      <c r="G146" s="40"/>
    </row>
    <row r="147" spans="1:9" ht="15">
      <c r="A147" s="96" t="s">
        <v>0</v>
      </c>
      <c r="B147" s="105" t="s">
        <v>9</v>
      </c>
      <c r="C147" s="57" t="s">
        <v>11</v>
      </c>
      <c r="D147" s="99" t="s">
        <v>6</v>
      </c>
      <c r="E147" s="100"/>
      <c r="F147" s="101"/>
      <c r="G147" s="102" t="s">
        <v>7</v>
      </c>
      <c r="H147" s="102"/>
      <c r="I147" s="102"/>
    </row>
    <row r="148" spans="1:9" ht="15">
      <c r="A148" s="96"/>
      <c r="B148" s="105"/>
      <c r="C148" s="7" t="s">
        <v>1</v>
      </c>
      <c r="D148" s="7" t="s">
        <v>2</v>
      </c>
      <c r="E148" s="8" t="s">
        <v>3</v>
      </c>
      <c r="F148" s="9" t="s">
        <v>4</v>
      </c>
      <c r="G148" s="7" t="s">
        <v>2</v>
      </c>
      <c r="H148" s="7" t="s">
        <v>5</v>
      </c>
      <c r="I148" s="7" t="s">
        <v>4</v>
      </c>
    </row>
    <row r="149" spans="1:9" ht="15">
      <c r="A149" s="43"/>
      <c r="B149" s="42"/>
      <c r="C149" s="35" t="str">
        <f>+C116</f>
        <v>Saldo Inicial</v>
      </c>
      <c r="D149" s="41">
        <f>+'INFORME ECONOMICO'!B9</f>
        <v>12061.62390670554</v>
      </c>
      <c r="E149" s="44"/>
      <c r="F149" s="26">
        <f>D149-E149</f>
        <v>12061.62390670554</v>
      </c>
      <c r="G149" s="27">
        <f>D149*$I$145</f>
        <v>82622.12376093294</v>
      </c>
      <c r="H149" s="25"/>
      <c r="I149" s="26">
        <f>G149-H149</f>
        <v>82622.12376093294</v>
      </c>
    </row>
    <row r="150" spans="1:9" ht="15">
      <c r="A150" s="43">
        <v>41609</v>
      </c>
      <c r="B150" s="42" t="s">
        <v>55</v>
      </c>
      <c r="C150" s="42" t="s">
        <v>42</v>
      </c>
      <c r="D150" s="42"/>
      <c r="E150" s="44">
        <v>14.6</v>
      </c>
      <c r="F150" s="47">
        <f>F149+D150-E150</f>
        <v>12047.023906705539</v>
      </c>
      <c r="G150" s="27"/>
      <c r="H150" s="44">
        <f>E150*$I$4</f>
        <v>100.00999999999999</v>
      </c>
      <c r="I150" s="47">
        <f>I149+G150-H150</f>
        <v>82522.11376093295</v>
      </c>
    </row>
    <row r="151" spans="1:9" ht="15">
      <c r="A151" s="43" t="s">
        <v>54</v>
      </c>
      <c r="B151" s="42" t="s">
        <v>56</v>
      </c>
      <c r="C151" s="42" t="s">
        <v>42</v>
      </c>
      <c r="D151" s="42"/>
      <c r="E151" s="48">
        <v>30</v>
      </c>
      <c r="F151" s="47">
        <f>F150+D151-E151</f>
        <v>12017.023906705539</v>
      </c>
      <c r="G151" s="27"/>
      <c r="H151" s="44">
        <f>E151*$I$4</f>
        <v>205.5</v>
      </c>
      <c r="I151" s="47">
        <f>I150+G151-H151</f>
        <v>82316.61376093295</v>
      </c>
    </row>
    <row r="152" spans="1:9" ht="15">
      <c r="A152" s="43" t="s">
        <v>54</v>
      </c>
      <c r="B152" s="42" t="s">
        <v>57</v>
      </c>
      <c r="C152" s="42" t="s">
        <v>58</v>
      </c>
      <c r="D152" s="42"/>
      <c r="E152" s="48">
        <v>5.84</v>
      </c>
      <c r="F152" s="47">
        <f>F151+D152-E152</f>
        <v>12011.183906705539</v>
      </c>
      <c r="G152" s="44"/>
      <c r="H152" s="44">
        <f>E152*$I$4</f>
        <v>40.004</v>
      </c>
      <c r="I152" s="47">
        <f>I151+G152-H152</f>
        <v>82276.60976093294</v>
      </c>
    </row>
    <row r="153" spans="1:9" ht="15">
      <c r="A153" s="43"/>
      <c r="B153" s="42"/>
      <c r="C153" s="42"/>
      <c r="D153" s="42"/>
      <c r="E153" s="44"/>
      <c r="F153" s="47">
        <f aca="true" t="shared" si="12" ref="F153:F162">F152+D153-E153</f>
        <v>12011.183906705539</v>
      </c>
      <c r="G153" s="44"/>
      <c r="H153" s="44">
        <f aca="true" t="shared" si="13" ref="H153:H162">E153*$I$4</f>
        <v>0</v>
      </c>
      <c r="I153" s="47">
        <f aca="true" t="shared" si="14" ref="I153:I162">I152+G153-H153</f>
        <v>82276.60976093294</v>
      </c>
    </row>
    <row r="154" spans="1:9" ht="15">
      <c r="A154" s="43"/>
      <c r="B154" s="42"/>
      <c r="C154" s="42"/>
      <c r="D154" s="42"/>
      <c r="E154" s="48"/>
      <c r="F154" s="47">
        <f t="shared" si="12"/>
        <v>12011.183906705539</v>
      </c>
      <c r="G154" s="44"/>
      <c r="H154" s="44">
        <f t="shared" si="13"/>
        <v>0</v>
      </c>
      <c r="I154" s="47">
        <f t="shared" si="14"/>
        <v>82276.60976093294</v>
      </c>
    </row>
    <row r="155" spans="1:9" ht="15">
      <c r="A155" s="43"/>
      <c r="B155" s="42"/>
      <c r="C155" s="42"/>
      <c r="D155" s="42"/>
      <c r="E155" s="44"/>
      <c r="F155" s="47">
        <f t="shared" si="12"/>
        <v>12011.183906705539</v>
      </c>
      <c r="G155" s="44"/>
      <c r="H155" s="44">
        <f t="shared" si="13"/>
        <v>0</v>
      </c>
      <c r="I155" s="47">
        <f t="shared" si="14"/>
        <v>82276.60976093294</v>
      </c>
    </row>
    <row r="156" spans="1:9" ht="15">
      <c r="A156" s="43"/>
      <c r="B156" s="42"/>
      <c r="C156" s="42"/>
      <c r="D156" s="42"/>
      <c r="E156" s="44"/>
      <c r="F156" s="47">
        <f t="shared" si="12"/>
        <v>12011.183906705539</v>
      </c>
      <c r="G156" s="44"/>
      <c r="H156" s="44">
        <f t="shared" si="13"/>
        <v>0</v>
      </c>
      <c r="I156" s="47">
        <f t="shared" si="14"/>
        <v>82276.60976093294</v>
      </c>
    </row>
    <row r="157" spans="1:9" ht="15">
      <c r="A157" s="43"/>
      <c r="B157" s="42"/>
      <c r="C157" s="42"/>
      <c r="D157" s="42"/>
      <c r="E157" s="44"/>
      <c r="F157" s="47">
        <f t="shared" si="12"/>
        <v>12011.183906705539</v>
      </c>
      <c r="G157" s="44"/>
      <c r="H157" s="44">
        <f t="shared" si="13"/>
        <v>0</v>
      </c>
      <c r="I157" s="47">
        <f t="shared" si="14"/>
        <v>82276.60976093294</v>
      </c>
    </row>
    <row r="158" spans="1:9" ht="15.75" customHeight="1">
      <c r="A158" s="43"/>
      <c r="B158" s="42"/>
      <c r="C158" s="42"/>
      <c r="D158" s="42"/>
      <c r="E158" s="48"/>
      <c r="F158" s="47">
        <f t="shared" si="12"/>
        <v>12011.183906705539</v>
      </c>
      <c r="G158" s="44"/>
      <c r="H158" s="44">
        <f t="shared" si="13"/>
        <v>0</v>
      </c>
      <c r="I158" s="47">
        <f t="shared" si="14"/>
        <v>82276.60976093294</v>
      </c>
    </row>
    <row r="159" spans="1:9" ht="15">
      <c r="A159" s="43"/>
      <c r="B159" s="42"/>
      <c r="C159" s="42"/>
      <c r="D159" s="42"/>
      <c r="E159" s="44"/>
      <c r="F159" s="47">
        <f t="shared" si="12"/>
        <v>12011.183906705539</v>
      </c>
      <c r="G159" s="44"/>
      <c r="H159" s="44">
        <f t="shared" si="13"/>
        <v>0</v>
      </c>
      <c r="I159" s="47">
        <f t="shared" si="14"/>
        <v>82276.60976093294</v>
      </c>
    </row>
    <row r="160" spans="1:9" ht="15">
      <c r="A160" s="43"/>
      <c r="B160" s="42"/>
      <c r="C160" s="42"/>
      <c r="D160" s="42"/>
      <c r="E160" s="44"/>
      <c r="F160" s="47">
        <f t="shared" si="12"/>
        <v>12011.183906705539</v>
      </c>
      <c r="G160" s="44"/>
      <c r="H160" s="44">
        <f t="shared" si="13"/>
        <v>0</v>
      </c>
      <c r="I160" s="47">
        <f t="shared" si="14"/>
        <v>82276.60976093294</v>
      </c>
    </row>
    <row r="161" spans="1:9" ht="15">
      <c r="A161" s="43"/>
      <c r="B161" s="42"/>
      <c r="C161" s="42"/>
      <c r="D161" s="42"/>
      <c r="E161" s="48"/>
      <c r="F161" s="47">
        <f t="shared" si="12"/>
        <v>12011.183906705539</v>
      </c>
      <c r="G161" s="44"/>
      <c r="H161" s="44">
        <f t="shared" si="13"/>
        <v>0</v>
      </c>
      <c r="I161" s="47">
        <f t="shared" si="14"/>
        <v>82276.60976093294</v>
      </c>
    </row>
    <row r="162" spans="1:9" ht="19.5" customHeight="1" thickBot="1">
      <c r="A162" s="43"/>
      <c r="B162" s="42"/>
      <c r="C162" s="42"/>
      <c r="D162" s="42"/>
      <c r="E162" s="45"/>
      <c r="F162" s="49">
        <f t="shared" si="12"/>
        <v>12011.183906705539</v>
      </c>
      <c r="G162" s="44"/>
      <c r="H162" s="45">
        <f t="shared" si="13"/>
        <v>0</v>
      </c>
      <c r="I162" s="49">
        <f t="shared" si="14"/>
        <v>82276.60976093294</v>
      </c>
    </row>
    <row r="163" spans="1:9" ht="21" customHeight="1">
      <c r="A163" s="43"/>
      <c r="B163" s="42"/>
      <c r="C163" s="42"/>
      <c r="D163" s="42"/>
      <c r="E163" s="48">
        <f>SUM(E150:E162)</f>
        <v>50.44</v>
      </c>
      <c r="F163" s="31">
        <f>D149-E163</f>
        <v>12011.183906705539</v>
      </c>
      <c r="G163" s="32"/>
      <c r="H163" s="33">
        <f>SUM(H150:H162)</f>
        <v>345.514</v>
      </c>
      <c r="I163" s="31">
        <f>SUM(G149:G151)-H163</f>
        <v>82276.60976093294</v>
      </c>
    </row>
    <row r="164" spans="1:9" ht="204" customHeight="1">
      <c r="A164" s="43"/>
      <c r="B164" s="42"/>
      <c r="C164" s="42"/>
      <c r="D164" s="42"/>
      <c r="E164" s="48"/>
      <c r="F164" s="31"/>
      <c r="G164" s="32"/>
      <c r="H164" s="33"/>
      <c r="I164" s="31"/>
    </row>
    <row r="165" spans="6:7" ht="15">
      <c r="F165" s="40"/>
      <c r="G165" s="40"/>
    </row>
    <row r="166" spans="1:9" ht="18.75">
      <c r="A166" s="94" t="str">
        <f>+A1</f>
        <v>PROYECTO "SISTEMA DE AGUA NUEVA AMERICA"</v>
      </c>
      <c r="B166" s="94"/>
      <c r="C166" s="94"/>
      <c r="D166" s="94"/>
      <c r="E166" s="94"/>
      <c r="F166" s="94"/>
      <c r="G166" s="30"/>
      <c r="H166" s="30"/>
      <c r="I166" s="30"/>
    </row>
    <row r="167" spans="1:9" ht="15.75">
      <c r="A167" s="95" t="str">
        <f>+A2</f>
        <v>*** INFORME ECONOMICO MES DE ENERO ***</v>
      </c>
      <c r="B167" s="95"/>
      <c r="C167" s="95"/>
      <c r="D167" s="95"/>
      <c r="E167" s="95"/>
      <c r="F167" s="95"/>
      <c r="G167" s="34"/>
      <c r="H167" s="34"/>
      <c r="I167" s="34"/>
    </row>
    <row r="168" spans="1:9" ht="15">
      <c r="A168" s="40"/>
      <c r="B168" s="40"/>
      <c r="C168" s="40"/>
      <c r="D168" s="40"/>
      <c r="E168" s="40"/>
      <c r="F168" s="40"/>
      <c r="G168" s="40"/>
      <c r="H168" s="5" t="s">
        <v>8</v>
      </c>
      <c r="I168" s="4">
        <f>+I145</f>
        <v>6.85</v>
      </c>
    </row>
    <row r="169" spans="1:7" ht="15">
      <c r="A169" s="40"/>
      <c r="B169" s="40"/>
      <c r="C169" s="40"/>
      <c r="D169" s="40"/>
      <c r="E169" s="40"/>
      <c r="F169" s="40"/>
      <c r="G169" s="40"/>
    </row>
    <row r="170" spans="1:9" ht="15">
      <c r="A170" s="96" t="s">
        <v>0</v>
      </c>
      <c r="B170" s="97" t="s">
        <v>16</v>
      </c>
      <c r="C170" s="98"/>
      <c r="D170" s="99" t="s">
        <v>6</v>
      </c>
      <c r="E170" s="100"/>
      <c r="F170" s="101"/>
      <c r="G170" s="102" t="s">
        <v>7</v>
      </c>
      <c r="H170" s="102"/>
      <c r="I170" s="102"/>
    </row>
    <row r="171" spans="1:9" ht="15">
      <c r="A171" s="96"/>
      <c r="B171" s="103" t="s">
        <v>1</v>
      </c>
      <c r="C171" s="104"/>
      <c r="D171" s="7" t="s">
        <v>14</v>
      </c>
      <c r="E171" s="8" t="s">
        <v>15</v>
      </c>
      <c r="F171" s="9" t="s">
        <v>4</v>
      </c>
      <c r="G171" s="7" t="s">
        <v>14</v>
      </c>
      <c r="H171" s="8" t="s">
        <v>15</v>
      </c>
      <c r="I171" s="9" t="s">
        <v>4</v>
      </c>
    </row>
    <row r="172" spans="1:9" ht="15">
      <c r="A172" s="46"/>
      <c r="B172" s="93" t="s">
        <v>35</v>
      </c>
      <c r="C172" s="93"/>
      <c r="D172" s="6">
        <v>1122</v>
      </c>
      <c r="E172" s="6">
        <f>+E21</f>
        <v>0</v>
      </c>
      <c r="F172" s="6">
        <f>D172-E172</f>
        <v>1122</v>
      </c>
      <c r="G172" s="6">
        <f aca="true" t="shared" si="15" ref="G172:H176">D172*$I$168</f>
        <v>7685.7</v>
      </c>
      <c r="H172" s="6">
        <f t="shared" si="15"/>
        <v>0</v>
      </c>
      <c r="I172" s="6">
        <f>G172-H172</f>
        <v>7685.7</v>
      </c>
    </row>
    <row r="173" spans="1:9" ht="15">
      <c r="A173" s="46"/>
      <c r="B173" s="92" t="s">
        <v>12</v>
      </c>
      <c r="C173" s="92"/>
      <c r="D173" s="6">
        <f>+'INFORME ECONOMICO'!B7</f>
        <v>2400</v>
      </c>
      <c r="E173" s="6">
        <f>+E66</f>
        <v>100</v>
      </c>
      <c r="F173" s="6">
        <f>D173-E173</f>
        <v>2300</v>
      </c>
      <c r="G173" s="6">
        <f t="shared" si="15"/>
        <v>16440</v>
      </c>
      <c r="H173" s="6">
        <f t="shared" si="15"/>
        <v>685</v>
      </c>
      <c r="I173" s="6">
        <f>G173-H173</f>
        <v>15755</v>
      </c>
    </row>
    <row r="174" spans="1:9" ht="15">
      <c r="A174" s="46"/>
      <c r="B174" s="92" t="s">
        <v>36</v>
      </c>
      <c r="C174" s="92"/>
      <c r="D174" s="6">
        <f>+'INFORME ECONOMICO'!B8</f>
        <v>742</v>
      </c>
      <c r="E174" s="6">
        <f>+E99</f>
        <v>0</v>
      </c>
      <c r="F174" s="6">
        <f>D174-E174</f>
        <v>742</v>
      </c>
      <c r="G174" s="6">
        <f t="shared" si="15"/>
        <v>5082.7</v>
      </c>
      <c r="H174" s="6">
        <f t="shared" si="15"/>
        <v>0</v>
      </c>
      <c r="I174" s="6">
        <f>G174-H174</f>
        <v>5082.7</v>
      </c>
    </row>
    <row r="175" spans="1:9" ht="15">
      <c r="A175" s="46"/>
      <c r="B175" s="92" t="s">
        <v>37</v>
      </c>
      <c r="C175" s="92"/>
      <c r="D175" s="6">
        <f>+'INFORME ECONOMICO'!B9</f>
        <v>12061.62390670554</v>
      </c>
      <c r="E175" s="6">
        <f>+E125</f>
        <v>0</v>
      </c>
      <c r="F175" s="6">
        <f>D175-E175</f>
        <v>12061.62390670554</v>
      </c>
      <c r="G175" s="6">
        <f t="shared" si="15"/>
        <v>82622.12376093294</v>
      </c>
      <c r="H175" s="6">
        <f t="shared" si="15"/>
        <v>0</v>
      </c>
      <c r="I175" s="6">
        <f>G175-H175</f>
        <v>82622.12376093294</v>
      </c>
    </row>
    <row r="176" spans="1:9" ht="15">
      <c r="A176" s="46"/>
      <c r="B176" s="92" t="s">
        <v>13</v>
      </c>
      <c r="C176" s="92"/>
      <c r="D176" s="6">
        <f>+'INFORME ECONOMICO'!B10</f>
        <v>1025</v>
      </c>
      <c r="E176" s="6">
        <f>+E163</f>
        <v>50.44</v>
      </c>
      <c r="F176" s="6">
        <f>D176-E176</f>
        <v>974.56</v>
      </c>
      <c r="G176" s="6">
        <f t="shared" si="15"/>
        <v>7021.25</v>
      </c>
      <c r="H176" s="6">
        <f t="shared" si="15"/>
        <v>345.51399999999995</v>
      </c>
      <c r="I176" s="6">
        <f>G176-H176</f>
        <v>6675.736</v>
      </c>
    </row>
    <row r="177" spans="1:9" ht="15">
      <c r="A177" s="46"/>
      <c r="B177" s="92"/>
      <c r="C177" s="92"/>
      <c r="D177" s="6"/>
      <c r="E177" s="6"/>
      <c r="F177" s="6"/>
      <c r="G177" s="6"/>
      <c r="H177" s="6"/>
      <c r="I177" s="6"/>
    </row>
    <row r="178" spans="1:9" ht="15">
      <c r="A178" s="46"/>
      <c r="B178" s="92"/>
      <c r="C178" s="92"/>
      <c r="D178" s="6"/>
      <c r="E178" s="6"/>
      <c r="F178" s="6"/>
      <c r="G178" s="6"/>
      <c r="H178" s="6"/>
      <c r="I178" s="6"/>
    </row>
    <row r="179" spans="1:9" ht="15.75" thickBot="1">
      <c r="A179" s="46"/>
      <c r="B179" s="92"/>
      <c r="C179" s="92"/>
      <c r="D179" s="13"/>
      <c r="E179" s="11"/>
      <c r="F179" s="11"/>
      <c r="G179" s="11"/>
      <c r="H179" s="6"/>
      <c r="I179" s="11"/>
    </row>
    <row r="180" spans="1:11" ht="15.75" thickBot="1">
      <c r="A180" s="46"/>
      <c r="B180" s="46"/>
      <c r="C180" s="10" t="s">
        <v>10</v>
      </c>
      <c r="D180" s="12">
        <f>SUM(D172:D179)</f>
        <v>17350.62390670554</v>
      </c>
      <c r="E180" s="12">
        <f>SUM(E172:E179)</f>
        <v>150.44</v>
      </c>
      <c r="F180" s="12">
        <f>SUM(F172:F179)</f>
        <v>17200.18390670554</v>
      </c>
      <c r="G180" s="12">
        <f>SUM(G172:G178)</f>
        <v>118851.77376093293</v>
      </c>
      <c r="H180" s="12">
        <f>SUM(H172:H178)</f>
        <v>1030.514</v>
      </c>
      <c r="I180" s="12">
        <f>SUM(I172:I178)</f>
        <v>117821.25976093294</v>
      </c>
      <c r="K180" s="40" t="s">
        <v>30</v>
      </c>
    </row>
  </sheetData>
  <sheetProtection/>
  <mergeCells count="45">
    <mergeCell ref="A1:I1"/>
    <mergeCell ref="A2:F2"/>
    <mergeCell ref="A6:A7"/>
    <mergeCell ref="B6:B7"/>
    <mergeCell ref="D6:F6"/>
    <mergeCell ref="G6:I6"/>
    <mergeCell ref="A29:I29"/>
    <mergeCell ref="A30:F30"/>
    <mergeCell ref="A34:A35"/>
    <mergeCell ref="B34:B35"/>
    <mergeCell ref="D34:F34"/>
    <mergeCell ref="G34:I34"/>
    <mergeCell ref="A68:I68"/>
    <mergeCell ref="A69:I69"/>
    <mergeCell ref="A73:A74"/>
    <mergeCell ref="B73:B74"/>
    <mergeCell ref="D73:F73"/>
    <mergeCell ref="G73:I73"/>
    <mergeCell ref="A109:I109"/>
    <mergeCell ref="A110:F110"/>
    <mergeCell ref="A114:A115"/>
    <mergeCell ref="B114:B115"/>
    <mergeCell ref="D114:F114"/>
    <mergeCell ref="G114:I114"/>
    <mergeCell ref="A142:I142"/>
    <mergeCell ref="A143:F143"/>
    <mergeCell ref="A147:A148"/>
    <mergeCell ref="B147:B148"/>
    <mergeCell ref="D147:F147"/>
    <mergeCell ref="G147:I147"/>
    <mergeCell ref="A166:F166"/>
    <mergeCell ref="A167:F167"/>
    <mergeCell ref="A170:A171"/>
    <mergeCell ref="B170:C170"/>
    <mergeCell ref="D170:F170"/>
    <mergeCell ref="G170:I170"/>
    <mergeCell ref="B171:C171"/>
    <mergeCell ref="B178:C178"/>
    <mergeCell ref="B179:C179"/>
    <mergeCell ref="B172:C172"/>
    <mergeCell ref="B173:C173"/>
    <mergeCell ref="B174:C174"/>
    <mergeCell ref="B175:C175"/>
    <mergeCell ref="B176:C176"/>
    <mergeCell ref="B177:C177"/>
  </mergeCells>
  <printOptions/>
  <pageMargins left="0.7" right="0.7" top="0.45" bottom="0.3" header="0.25" footer="0.3"/>
  <pageSetup horizontalDpi="600" verticalDpi="600" orientation="landscape" r:id="rId2"/>
  <headerFooter scaleWithDoc="0" alignWithMargins="0">
    <oddHeader>&amp;L&amp;G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5" sqref="A15"/>
    </sheetView>
  </sheetViews>
  <sheetFormatPr defaultColWidth="11.421875" defaultRowHeight="15"/>
  <cols>
    <col min="1" max="1" width="23.8515625" style="0" customWidth="1"/>
    <col min="2" max="2" width="12.421875" style="0" customWidth="1"/>
    <col min="3" max="3" width="12.28125" style="0" customWidth="1"/>
    <col min="4" max="4" width="9.7109375" style="0" customWidth="1"/>
    <col min="5" max="6" width="8.140625" style="0" customWidth="1"/>
    <col min="7" max="7" width="9.140625" style="0" customWidth="1"/>
    <col min="8" max="8" width="6.8515625" style="0" customWidth="1"/>
    <col min="9" max="9" width="8.140625" style="0" customWidth="1"/>
    <col min="10" max="10" width="7.00390625" style="0" customWidth="1"/>
    <col min="11" max="11" width="9.28125" style="0" customWidth="1"/>
    <col min="12" max="12" width="9.421875" style="0" customWidth="1"/>
  </cols>
  <sheetData>
    <row r="1" spans="1:14" ht="18.75">
      <c r="A1" s="94" t="s">
        <v>51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.75">
      <c r="A2" s="95" t="s">
        <v>29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108" t="s">
        <v>17</v>
      </c>
      <c r="B4" s="108" t="s">
        <v>14</v>
      </c>
      <c r="C4" s="108" t="s">
        <v>15</v>
      </c>
      <c r="D4" s="108"/>
      <c r="E4" s="108"/>
      <c r="F4" s="108"/>
      <c r="G4" s="108"/>
      <c r="H4" s="108"/>
      <c r="I4" s="108"/>
      <c r="J4" s="108"/>
      <c r="K4" s="108"/>
      <c r="L4" s="108"/>
      <c r="M4" s="106" t="s">
        <v>18</v>
      </c>
      <c r="N4" s="108" t="s">
        <v>4</v>
      </c>
    </row>
    <row r="5" spans="1:14" ht="15">
      <c r="A5" s="108"/>
      <c r="B5" s="108"/>
      <c r="C5" s="29" t="s">
        <v>19</v>
      </c>
      <c r="D5" s="29" t="s">
        <v>20</v>
      </c>
      <c r="E5" s="29" t="s">
        <v>21</v>
      </c>
      <c r="F5" s="29" t="s">
        <v>22</v>
      </c>
      <c r="G5" s="29" t="s">
        <v>23</v>
      </c>
      <c r="H5" s="29" t="s">
        <v>24</v>
      </c>
      <c r="I5" s="29" t="s">
        <v>25</v>
      </c>
      <c r="J5" s="29" t="s">
        <v>26</v>
      </c>
      <c r="K5" s="29" t="s">
        <v>27</v>
      </c>
      <c r="L5" s="29" t="s">
        <v>28</v>
      </c>
      <c r="M5" s="107"/>
      <c r="N5" s="108"/>
    </row>
    <row r="6" spans="1:15" ht="15">
      <c r="A6" s="36" t="s">
        <v>43</v>
      </c>
      <c r="B6" s="51">
        <v>1122</v>
      </c>
      <c r="C6" s="37">
        <f>+ENERO!E172</f>
        <v>0</v>
      </c>
      <c r="D6" s="37">
        <f>+FEBRERO!E172</f>
        <v>0</v>
      </c>
      <c r="E6" s="37">
        <f>+MARZO!E172</f>
        <v>0</v>
      </c>
      <c r="F6" s="37">
        <f>+ABRIL!E215</f>
        <v>629.2500000000002</v>
      </c>
      <c r="G6" s="37">
        <f>+MAYO!E189</f>
        <v>24.43</v>
      </c>
      <c r="H6" s="37">
        <f>+JUNIO!E189</f>
        <v>24.27</v>
      </c>
      <c r="I6" s="37">
        <f>+JULIO!E195</f>
        <v>45.93</v>
      </c>
      <c r="J6" s="37">
        <f>+AGOSTO!E250</f>
        <v>69.71999999999998</v>
      </c>
      <c r="K6" s="37">
        <f>+SEPTIEMBRE!E195</f>
        <v>33.09</v>
      </c>
      <c r="L6" s="37">
        <f>+OCTUBRE!E196</f>
        <v>181.09</v>
      </c>
      <c r="M6" s="37">
        <f>SUM(C6:L6)</f>
        <v>1007.7800000000002</v>
      </c>
      <c r="N6" s="37">
        <f>B6-M6</f>
        <v>114.2199999999998</v>
      </c>
      <c r="O6" s="32"/>
    </row>
    <row r="7" spans="1:15" ht="15">
      <c r="A7" s="36" t="s">
        <v>12</v>
      </c>
      <c r="B7" s="37">
        <v>2400</v>
      </c>
      <c r="C7" s="37">
        <f>+ENERO!E173</f>
        <v>100</v>
      </c>
      <c r="D7" s="37">
        <f>+FEBRERO!E173</f>
        <v>100</v>
      </c>
      <c r="E7" s="37">
        <f>+MARZO!E173</f>
        <v>275</v>
      </c>
      <c r="F7" s="37">
        <f>+ABRIL!E216</f>
        <v>275</v>
      </c>
      <c r="G7" s="37">
        <f>+MAYO!E190</f>
        <v>275</v>
      </c>
      <c r="H7" s="37">
        <f>+JUNIO!E190</f>
        <v>405.88</v>
      </c>
      <c r="I7" s="37">
        <f>+JULIO!E196</f>
        <v>318.88</v>
      </c>
      <c r="J7" s="37">
        <f>+AGOSTO!E251</f>
        <v>318.88</v>
      </c>
      <c r="K7" s="37">
        <f>+SEPTIEMBRE!E196</f>
        <v>303.38</v>
      </c>
      <c r="L7" s="37">
        <f>+OCTUBRE!E197</f>
        <v>0</v>
      </c>
      <c r="M7" s="37">
        <f>SUM(C7:L7)</f>
        <v>2372.0200000000004</v>
      </c>
      <c r="N7" s="37">
        <f>B7-M7</f>
        <v>27.979999999999563</v>
      </c>
      <c r="O7" s="32"/>
    </row>
    <row r="8" spans="1:15" ht="15">
      <c r="A8" s="36" t="s">
        <v>52</v>
      </c>
      <c r="B8" s="51">
        <v>742</v>
      </c>
      <c r="C8" s="37">
        <f>+ENERO!E174</f>
        <v>0</v>
      </c>
      <c r="D8" s="37">
        <f>+FEBRERO!E174</f>
        <v>0</v>
      </c>
      <c r="E8" s="37">
        <f>+MARZO!E174</f>
        <v>0</v>
      </c>
      <c r="F8" s="37">
        <f>+ABRIL!E217</f>
        <v>0</v>
      </c>
      <c r="G8" s="37">
        <f>+MAYO!E191</f>
        <v>45.400000000000006</v>
      </c>
      <c r="H8" s="37">
        <f>+JUNIO!E191</f>
        <v>31.339999999999996</v>
      </c>
      <c r="I8" s="37">
        <f>+JULIO!E197</f>
        <v>38.50000000000001</v>
      </c>
      <c r="J8" s="37">
        <f>+AGOSTO!E252</f>
        <v>162.78233236151607</v>
      </c>
      <c r="K8" s="37">
        <f>+SEPTIEMBRE!E197</f>
        <v>0</v>
      </c>
      <c r="L8" s="37">
        <f>+OCTUBRE!E198</f>
        <v>428.35</v>
      </c>
      <c r="M8" s="37">
        <f>SUM(C8:L8)</f>
        <v>706.3723323615161</v>
      </c>
      <c r="N8" s="37">
        <f>B8-M8</f>
        <v>35.6276676384839</v>
      </c>
      <c r="O8" s="32"/>
    </row>
    <row r="9" spans="1:15" ht="15">
      <c r="A9" s="36" t="s">
        <v>37</v>
      </c>
      <c r="B9" s="51">
        <f>6711+(36705.28/6.86)</f>
        <v>12061.62390670554</v>
      </c>
      <c r="C9" s="37">
        <f>+ENERO!E175</f>
        <v>0</v>
      </c>
      <c r="D9" s="37">
        <f>+FEBRERO!E175</f>
        <v>0</v>
      </c>
      <c r="E9" s="37">
        <f>+MARZO!E175</f>
        <v>0</v>
      </c>
      <c r="F9" s="37">
        <f>+ABRIL!E218</f>
        <v>0</v>
      </c>
      <c r="G9" s="37">
        <f>+MAYO!E192</f>
        <v>0</v>
      </c>
      <c r="H9" s="37">
        <f>+JUNIO!E192</f>
        <v>0</v>
      </c>
      <c r="I9" s="37">
        <f>+JULIO!E198</f>
        <v>0</v>
      </c>
      <c r="J9" s="37">
        <f>+AGOSTO!E253</f>
        <v>0</v>
      </c>
      <c r="K9" s="37">
        <f>+SEPTIEMBRE!E198</f>
        <v>0</v>
      </c>
      <c r="L9" s="37">
        <f>+OCTUBRE!E199</f>
        <v>12061.619999999999</v>
      </c>
      <c r="M9" s="37">
        <f>SUM(C9:L9)</f>
        <v>12061.619999999999</v>
      </c>
      <c r="N9" s="37">
        <f>B9-M9</f>
        <v>0.003906705540430266</v>
      </c>
      <c r="O9" s="32"/>
    </row>
    <row r="10" spans="1:15" s="40" customFormat="1" ht="15">
      <c r="A10" s="61" t="s">
        <v>13</v>
      </c>
      <c r="B10" s="62">
        <v>1025</v>
      </c>
      <c r="C10" s="37">
        <f>+ENERO!E176</f>
        <v>50.44</v>
      </c>
      <c r="D10" s="37">
        <f>+FEBRERO!E176</f>
        <v>83.09</v>
      </c>
      <c r="E10" s="37">
        <f>+MARZO!E176</f>
        <v>24.78</v>
      </c>
      <c r="F10" s="37">
        <f>+ABRIL!E219</f>
        <v>43.730000000000004</v>
      </c>
      <c r="G10" s="37">
        <f>+MAYO!E193</f>
        <v>131.85999999999999</v>
      </c>
      <c r="H10" s="37">
        <f>+JUNIO!E193</f>
        <v>21.150000000000002</v>
      </c>
      <c r="I10" s="37">
        <f>+JULIO!E199</f>
        <v>117.44</v>
      </c>
      <c r="J10" s="37">
        <f>+AGOSTO!E254</f>
        <v>286.19</v>
      </c>
      <c r="K10" s="37">
        <f>+SEPTIEMBRE!E199</f>
        <v>84.64999999999999</v>
      </c>
      <c r="L10" s="37">
        <f>+OCTUBRE!E200</f>
        <v>181.67</v>
      </c>
      <c r="M10" s="37">
        <f>SUM(C10:L10)</f>
        <v>1025</v>
      </c>
      <c r="N10" s="37">
        <f>B10-M10</f>
        <v>0</v>
      </c>
      <c r="O10" s="32"/>
    </row>
    <row r="11" spans="1:15" ht="15.75" thickBot="1">
      <c r="A11" s="32"/>
      <c r="B11" s="38">
        <f aca="true" t="shared" si="0" ref="B11:L11">SUM(B6:B10)</f>
        <v>17350.62390670554</v>
      </c>
      <c r="C11" s="38">
        <f t="shared" si="0"/>
        <v>150.44</v>
      </c>
      <c r="D11" s="38">
        <f t="shared" si="0"/>
        <v>183.09</v>
      </c>
      <c r="E11" s="38">
        <f t="shared" si="0"/>
        <v>299.78</v>
      </c>
      <c r="F11" s="38">
        <f t="shared" si="0"/>
        <v>947.9800000000002</v>
      </c>
      <c r="G11" s="38">
        <f t="shared" si="0"/>
        <v>476.69000000000005</v>
      </c>
      <c r="H11" s="38">
        <f t="shared" si="0"/>
        <v>482.63999999999993</v>
      </c>
      <c r="I11" s="38">
        <f t="shared" si="0"/>
        <v>520.75</v>
      </c>
      <c r="J11" s="38">
        <f t="shared" si="0"/>
        <v>837.5723323615161</v>
      </c>
      <c r="K11" s="38">
        <f t="shared" si="0"/>
        <v>421.12</v>
      </c>
      <c r="L11" s="38">
        <f t="shared" si="0"/>
        <v>12852.73</v>
      </c>
      <c r="M11" s="39">
        <f>SUM(M6:M10)</f>
        <v>17172.792332361518</v>
      </c>
      <c r="N11" s="38">
        <f>SUM(N6:N10)</f>
        <v>177.8315743440237</v>
      </c>
      <c r="O11" s="32"/>
    </row>
    <row r="12" spans="1:15" ht="15">
      <c r="A12" s="32"/>
      <c r="B12" s="32"/>
      <c r="C12" s="31"/>
      <c r="D12" s="31"/>
      <c r="E12" s="31"/>
      <c r="F12" s="32"/>
      <c r="G12" s="32"/>
      <c r="H12" s="32"/>
      <c r="I12" s="32"/>
      <c r="J12" s="32"/>
      <c r="K12" s="32"/>
      <c r="L12" s="32"/>
      <c r="M12" s="31"/>
      <c r="N12" s="32"/>
      <c r="O12" s="32"/>
    </row>
    <row r="13" spans="1:14" ht="15">
      <c r="A13" s="3"/>
      <c r="B13" s="3"/>
      <c r="C13" s="3"/>
      <c r="D13" s="50"/>
      <c r="E13" s="3"/>
      <c r="F13" s="3"/>
      <c r="G13" s="3"/>
      <c r="H13" s="3"/>
      <c r="I13" s="3"/>
      <c r="J13" s="3"/>
      <c r="K13" s="3"/>
      <c r="L13" s="3"/>
      <c r="M13" s="3"/>
      <c r="N13" s="2"/>
    </row>
    <row r="14" ht="15">
      <c r="A14" s="91" t="s">
        <v>615</v>
      </c>
    </row>
  </sheetData>
  <sheetProtection/>
  <mergeCells count="7">
    <mergeCell ref="A1:N1"/>
    <mergeCell ref="A2:N2"/>
    <mergeCell ref="M4:M5"/>
    <mergeCell ref="N4:N5"/>
    <mergeCell ref="A4:A5"/>
    <mergeCell ref="B4:B5"/>
    <mergeCell ref="C4:L4"/>
  </mergeCells>
  <printOptions/>
  <pageMargins left="0.7" right="0.37" top="0.82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pane xSplit="1" ySplit="3" topLeftCell="B3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41" sqref="C41"/>
    </sheetView>
  </sheetViews>
  <sheetFormatPr defaultColWidth="11.421875" defaultRowHeight="15"/>
  <cols>
    <col min="1" max="1" width="8.7109375" style="15" bestFit="1" customWidth="1"/>
    <col min="2" max="2" width="7.8515625" style="15" customWidth="1"/>
    <col min="3" max="3" width="39.28125" style="15" customWidth="1"/>
    <col min="4" max="4" width="11.28125" style="15" customWidth="1"/>
    <col min="5" max="5" width="9.8515625" style="15" customWidth="1"/>
    <col min="6" max="7" width="10.28125" style="15" customWidth="1"/>
    <col min="8" max="8" width="11.421875" style="40" customWidth="1"/>
    <col min="9" max="9" width="11.57421875" style="40" bestFit="1" customWidth="1"/>
    <col min="10" max="16384" width="11.421875" style="40" customWidth="1"/>
  </cols>
  <sheetData>
    <row r="1" spans="1:9" ht="18.75">
      <c r="A1" s="94" t="s">
        <v>51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583</v>
      </c>
      <c r="B2" s="95"/>
      <c r="C2" s="95"/>
      <c r="D2" s="95"/>
      <c r="E2" s="95"/>
      <c r="F2" s="95"/>
      <c r="G2" s="95"/>
      <c r="H2" s="95"/>
      <c r="I2" s="95"/>
    </row>
    <row r="3" spans="1:10" s="16" customFormat="1" ht="15">
      <c r="A3" s="17" t="s">
        <v>50</v>
      </c>
      <c r="B3" s="17"/>
      <c r="C3" s="17"/>
      <c r="D3" s="18"/>
      <c r="E3" s="17"/>
      <c r="F3" s="18"/>
      <c r="G3" s="17"/>
      <c r="H3" s="19"/>
      <c r="I3" s="19"/>
      <c r="J3" s="19"/>
    </row>
    <row r="4" spans="1:9" ht="15">
      <c r="A4" s="40"/>
      <c r="B4" s="40"/>
      <c r="C4" s="40"/>
      <c r="D4" s="40"/>
      <c r="E4" s="40"/>
      <c r="F4" s="40"/>
      <c r="G4" s="40"/>
      <c r="H4" s="23" t="s">
        <v>8</v>
      </c>
      <c r="I4" s="24">
        <v>6.85</v>
      </c>
    </row>
    <row r="5" spans="1:7" ht="15">
      <c r="A5" s="40"/>
      <c r="B5" s="40"/>
      <c r="C5" s="40"/>
      <c r="D5" s="40"/>
      <c r="E5" s="40"/>
      <c r="F5" s="40"/>
      <c r="G5" s="40"/>
    </row>
    <row r="6" spans="1:9" ht="15">
      <c r="A6" s="96" t="s">
        <v>0</v>
      </c>
      <c r="B6" s="105" t="s">
        <v>9</v>
      </c>
      <c r="C6" s="86" t="s">
        <v>31</v>
      </c>
      <c r="D6" s="102" t="s">
        <v>6</v>
      </c>
      <c r="E6" s="102"/>
      <c r="F6" s="102"/>
      <c r="G6" s="102" t="s">
        <v>7</v>
      </c>
      <c r="H6" s="102"/>
      <c r="I6" s="102"/>
    </row>
    <row r="7" spans="1:9" ht="15">
      <c r="A7" s="96"/>
      <c r="B7" s="105"/>
      <c r="C7" s="7" t="s">
        <v>1</v>
      </c>
      <c r="D7" s="7" t="s">
        <v>2</v>
      </c>
      <c r="E7" s="8" t="s">
        <v>3</v>
      </c>
      <c r="F7" s="9" t="s">
        <v>4</v>
      </c>
      <c r="G7" s="7" t="s">
        <v>2</v>
      </c>
      <c r="H7" s="7" t="s">
        <v>5</v>
      </c>
      <c r="I7" s="7" t="s">
        <v>4</v>
      </c>
    </row>
    <row r="8" spans="1:9" ht="15">
      <c r="A8" s="21"/>
      <c r="B8" s="20"/>
      <c r="C8" s="1" t="s">
        <v>582</v>
      </c>
      <c r="D8" s="27">
        <f>+OCTUBRE!F196</f>
        <v>114.21999999999983</v>
      </c>
      <c r="E8" s="25"/>
      <c r="F8" s="26">
        <f>D8-E8</f>
        <v>114.21999999999983</v>
      </c>
      <c r="G8" s="27">
        <f>F8*I4</f>
        <v>782.4069999999988</v>
      </c>
      <c r="H8" s="25"/>
      <c r="I8" s="26">
        <f>G8-H8</f>
        <v>782.4069999999988</v>
      </c>
    </row>
    <row r="9" spans="1:9" ht="15">
      <c r="A9" s="43">
        <v>41582</v>
      </c>
      <c r="B9" s="42" t="s">
        <v>565</v>
      </c>
      <c r="C9" s="42" t="s">
        <v>575</v>
      </c>
      <c r="D9" s="42"/>
      <c r="E9" s="81">
        <v>14.58</v>
      </c>
      <c r="F9" s="47">
        <f>F8+D9-E9</f>
        <v>99.63999999999983</v>
      </c>
      <c r="G9" s="44"/>
      <c r="H9" s="44">
        <f>E9*$I$4</f>
        <v>99.87299999999999</v>
      </c>
      <c r="I9" s="47">
        <f>I8+G9-H9</f>
        <v>682.5339999999987</v>
      </c>
    </row>
    <row r="10" spans="1:9" ht="15">
      <c r="A10" s="43">
        <v>41583</v>
      </c>
      <c r="B10" s="42" t="s">
        <v>566</v>
      </c>
      <c r="C10" s="42" t="s">
        <v>576</v>
      </c>
      <c r="D10" s="42"/>
      <c r="E10" s="81">
        <v>24.64</v>
      </c>
      <c r="F10" s="47">
        <f>F9+D10-E10</f>
        <v>74.99999999999983</v>
      </c>
      <c r="G10" s="44"/>
      <c r="H10" s="44">
        <f>E10*$I$4</f>
        <v>168.784</v>
      </c>
      <c r="I10" s="47">
        <f>I9+G10-H10</f>
        <v>513.7499999999987</v>
      </c>
    </row>
    <row r="11" spans="1:9" ht="15">
      <c r="A11" s="43">
        <v>41583</v>
      </c>
      <c r="B11" s="42" t="s">
        <v>567</v>
      </c>
      <c r="C11" s="42" t="s">
        <v>577</v>
      </c>
      <c r="D11" s="42"/>
      <c r="E11" s="81">
        <v>15.16</v>
      </c>
      <c r="F11" s="47">
        <f aca="true" t="shared" si="0" ref="F11:F19">F10+D11-E11</f>
        <v>59.83999999999983</v>
      </c>
      <c r="G11" s="44"/>
      <c r="H11" s="44">
        <f aca="true" t="shared" si="1" ref="H11:H19">E11*$I$4</f>
        <v>103.84599999999999</v>
      </c>
      <c r="I11" s="47">
        <f aca="true" t="shared" si="2" ref="I11:I19">I10+G11-H11</f>
        <v>409.90399999999875</v>
      </c>
    </row>
    <row r="12" spans="1:9" ht="15">
      <c r="A12" s="43">
        <v>41601</v>
      </c>
      <c r="B12" s="42" t="s">
        <v>568</v>
      </c>
      <c r="C12" s="42" t="s">
        <v>209</v>
      </c>
      <c r="D12" s="42"/>
      <c r="E12" s="81">
        <v>2.79</v>
      </c>
      <c r="F12" s="47">
        <f t="shared" si="0"/>
        <v>57.049999999999834</v>
      </c>
      <c r="G12" s="44"/>
      <c r="H12" s="44">
        <f t="shared" si="1"/>
        <v>19.1115</v>
      </c>
      <c r="I12" s="47">
        <f t="shared" si="2"/>
        <v>390.79249999999877</v>
      </c>
    </row>
    <row r="13" spans="1:9" ht="15">
      <c r="A13" s="43">
        <v>41603</v>
      </c>
      <c r="B13" s="42" t="s">
        <v>569</v>
      </c>
      <c r="C13" s="42" t="s">
        <v>578</v>
      </c>
      <c r="D13" s="42"/>
      <c r="E13" s="81">
        <v>10.2</v>
      </c>
      <c r="F13" s="47">
        <f t="shared" si="0"/>
        <v>46.84999999999984</v>
      </c>
      <c r="G13" s="44"/>
      <c r="H13" s="44">
        <f t="shared" si="1"/>
        <v>69.86999999999999</v>
      </c>
      <c r="I13" s="47">
        <f t="shared" si="2"/>
        <v>320.92249999999876</v>
      </c>
    </row>
    <row r="14" spans="1:9" ht="15">
      <c r="A14" s="43">
        <v>41603</v>
      </c>
      <c r="B14" s="42" t="s">
        <v>570</v>
      </c>
      <c r="C14" s="42" t="s">
        <v>211</v>
      </c>
      <c r="D14" s="42"/>
      <c r="E14" s="81">
        <v>0.44</v>
      </c>
      <c r="F14" s="47">
        <f t="shared" si="0"/>
        <v>46.40999999999984</v>
      </c>
      <c r="G14" s="44"/>
      <c r="H14" s="44">
        <f t="shared" si="1"/>
        <v>3.014</v>
      </c>
      <c r="I14" s="47">
        <f t="shared" si="2"/>
        <v>317.90849999999875</v>
      </c>
    </row>
    <row r="15" spans="1:9" ht="15">
      <c r="A15" s="43">
        <v>41603</v>
      </c>
      <c r="B15" s="42" t="s">
        <v>571</v>
      </c>
      <c r="C15" s="42" t="s">
        <v>209</v>
      </c>
      <c r="D15" s="42"/>
      <c r="E15" s="81">
        <v>3.42</v>
      </c>
      <c r="F15" s="47">
        <f t="shared" si="0"/>
        <v>42.98999999999984</v>
      </c>
      <c r="G15" s="44"/>
      <c r="H15" s="44">
        <f t="shared" si="1"/>
        <v>23.427</v>
      </c>
      <c r="I15" s="47">
        <f t="shared" si="2"/>
        <v>294.48149999999873</v>
      </c>
    </row>
    <row r="16" spans="1:9" ht="15">
      <c r="A16" s="43">
        <v>41603</v>
      </c>
      <c r="B16" s="42" t="s">
        <v>572</v>
      </c>
      <c r="C16" s="42" t="s">
        <v>578</v>
      </c>
      <c r="D16" s="42"/>
      <c r="E16" s="81">
        <v>10.2</v>
      </c>
      <c r="F16" s="47">
        <f t="shared" si="0"/>
        <v>32.789999999999836</v>
      </c>
      <c r="G16" s="44"/>
      <c r="H16" s="44">
        <f t="shared" si="1"/>
        <v>69.86999999999999</v>
      </c>
      <c r="I16" s="47">
        <f t="shared" si="2"/>
        <v>224.61149999999873</v>
      </c>
    </row>
    <row r="17" spans="1:9" ht="15">
      <c r="A17" s="43">
        <v>41603</v>
      </c>
      <c r="B17" s="42" t="s">
        <v>573</v>
      </c>
      <c r="C17" s="42" t="s">
        <v>579</v>
      </c>
      <c r="D17" s="42"/>
      <c r="E17" s="81">
        <v>4.37</v>
      </c>
      <c r="F17" s="47">
        <f t="shared" si="0"/>
        <v>28.419999999999835</v>
      </c>
      <c r="G17" s="44"/>
      <c r="H17" s="44">
        <f t="shared" si="1"/>
        <v>29.9345</v>
      </c>
      <c r="I17" s="47">
        <f t="shared" si="2"/>
        <v>194.6769999999987</v>
      </c>
    </row>
    <row r="18" spans="1:9" ht="15">
      <c r="A18" s="43">
        <v>41603</v>
      </c>
      <c r="B18" s="42" t="s">
        <v>573</v>
      </c>
      <c r="C18" s="42" t="s">
        <v>580</v>
      </c>
      <c r="D18" s="42"/>
      <c r="E18" s="81">
        <v>1.75</v>
      </c>
      <c r="F18" s="47">
        <f t="shared" si="0"/>
        <v>26.669999999999835</v>
      </c>
      <c r="G18" s="44"/>
      <c r="H18" s="44">
        <f t="shared" si="1"/>
        <v>11.987499999999999</v>
      </c>
      <c r="I18" s="47">
        <f t="shared" si="2"/>
        <v>182.6894999999987</v>
      </c>
    </row>
    <row r="19" spans="1:9" ht="15">
      <c r="A19" s="43">
        <v>41605</v>
      </c>
      <c r="B19" s="42" t="s">
        <v>574</v>
      </c>
      <c r="C19" s="42" t="s">
        <v>581</v>
      </c>
      <c r="D19" s="42"/>
      <c r="E19" s="82">
        <v>5.83</v>
      </c>
      <c r="F19" s="47">
        <f t="shared" si="0"/>
        <v>20.839999999999833</v>
      </c>
      <c r="G19" s="44"/>
      <c r="H19" s="44">
        <f t="shared" si="1"/>
        <v>39.9355</v>
      </c>
      <c r="I19" s="47">
        <f t="shared" si="2"/>
        <v>142.7539999999987</v>
      </c>
    </row>
    <row r="20" spans="1:9" ht="15.75" thickBot="1">
      <c r="A20" s="43"/>
      <c r="B20" s="42"/>
      <c r="C20" s="42"/>
      <c r="D20" s="42"/>
      <c r="E20" s="45"/>
      <c r="F20" s="49"/>
      <c r="G20" s="45"/>
      <c r="H20" s="45"/>
      <c r="I20" s="49"/>
    </row>
    <row r="21" spans="1:9" ht="15">
      <c r="A21" s="43"/>
      <c r="B21" s="22"/>
      <c r="C21" s="42"/>
      <c r="D21" s="42"/>
      <c r="E21" s="44">
        <f>SUM(E9:E20)</f>
        <v>93.38</v>
      </c>
      <c r="F21" s="31">
        <f>D8-E21</f>
        <v>20.839999999999833</v>
      </c>
      <c r="G21" s="44"/>
      <c r="H21" s="44">
        <f>SUM(H9:H20)</f>
        <v>639.6529999999999</v>
      </c>
      <c r="I21" s="31">
        <f>G8-H21</f>
        <v>142.75399999999888</v>
      </c>
    </row>
    <row r="22" spans="1:8" ht="7.5" customHeight="1">
      <c r="A22" s="43"/>
      <c r="B22" s="22"/>
      <c r="C22" s="42"/>
      <c r="D22" s="42"/>
      <c r="E22" s="44"/>
      <c r="F22" s="40"/>
      <c r="G22" s="44"/>
      <c r="H22" s="44"/>
    </row>
    <row r="23" spans="1:8" ht="15" hidden="1">
      <c r="A23" s="43"/>
      <c r="B23" s="22"/>
      <c r="C23" s="42"/>
      <c r="D23" s="42"/>
      <c r="E23" s="44"/>
      <c r="F23" s="40"/>
      <c r="G23" s="44"/>
      <c r="H23" s="44"/>
    </row>
    <row r="24" spans="1:8" ht="36" customHeight="1" hidden="1">
      <c r="A24" s="43"/>
      <c r="B24" s="22"/>
      <c r="C24" s="42"/>
      <c r="D24" s="42"/>
      <c r="E24" s="44"/>
      <c r="F24" s="40"/>
      <c r="G24" s="44"/>
      <c r="H24" s="44"/>
    </row>
    <row r="25" spans="1:8" ht="15" hidden="1">
      <c r="A25" s="43"/>
      <c r="B25" s="22"/>
      <c r="C25" s="42"/>
      <c r="D25" s="42"/>
      <c r="E25" s="44"/>
      <c r="F25" s="40"/>
      <c r="G25" s="44"/>
      <c r="H25" s="44"/>
    </row>
    <row r="26" spans="1:8" ht="15" hidden="1">
      <c r="A26" s="43"/>
      <c r="B26" s="22"/>
      <c r="C26" s="42"/>
      <c r="D26" s="42"/>
      <c r="E26" s="44"/>
      <c r="F26" s="40"/>
      <c r="G26" s="44"/>
      <c r="H26" s="44"/>
    </row>
    <row r="27" spans="1:8" ht="15" hidden="1">
      <c r="A27" s="43"/>
      <c r="B27" s="22"/>
      <c r="C27" s="42"/>
      <c r="D27" s="42"/>
      <c r="E27" s="44"/>
      <c r="F27" s="40"/>
      <c r="G27" s="44"/>
      <c r="H27" s="44"/>
    </row>
    <row r="28" spans="1:8" ht="15" hidden="1">
      <c r="A28" s="43"/>
      <c r="B28" s="22"/>
      <c r="C28" s="42"/>
      <c r="D28" s="42"/>
      <c r="E28" s="44"/>
      <c r="F28" s="40"/>
      <c r="G28" s="44"/>
      <c r="H28" s="44"/>
    </row>
    <row r="29" spans="1:9" ht="18.75">
      <c r="A29" s="94" t="str">
        <f>+A1</f>
        <v>PROYECTO "SISTEMA DE AGUA NUEVA AMERICA"</v>
      </c>
      <c r="B29" s="94"/>
      <c r="C29" s="94"/>
      <c r="D29" s="94"/>
      <c r="E29" s="94"/>
      <c r="F29" s="94"/>
      <c r="G29" s="94"/>
      <c r="H29" s="94"/>
      <c r="I29" s="94"/>
    </row>
    <row r="30" spans="1:9" ht="15.75">
      <c r="A30" s="95" t="str">
        <f>+A2</f>
        <v>*** INFORME ECONOMICO MES DE NOVIEMBRE***</v>
      </c>
      <c r="B30" s="95"/>
      <c r="C30" s="95"/>
      <c r="D30" s="95"/>
      <c r="E30" s="95"/>
      <c r="F30" s="95"/>
      <c r="G30" s="34"/>
      <c r="H30" s="34"/>
      <c r="I30" s="34"/>
    </row>
    <row r="31" spans="1:9" ht="15">
      <c r="A31" s="17"/>
      <c r="B31" s="17"/>
      <c r="C31" s="17"/>
      <c r="D31" s="18"/>
      <c r="E31" s="17"/>
      <c r="F31" s="18"/>
      <c r="G31" s="17"/>
      <c r="H31" s="19"/>
      <c r="I31" s="19"/>
    </row>
    <row r="32" spans="1:9" ht="15">
      <c r="A32" s="40"/>
      <c r="B32" s="40"/>
      <c r="C32" s="40"/>
      <c r="D32" s="40"/>
      <c r="E32" s="40"/>
      <c r="F32" s="40"/>
      <c r="G32" s="40"/>
      <c r="H32" s="23" t="s">
        <v>8</v>
      </c>
      <c r="I32" s="24">
        <f>+I4</f>
        <v>6.85</v>
      </c>
    </row>
    <row r="33" spans="1:7" ht="15">
      <c r="A33" s="40"/>
      <c r="B33" s="40"/>
      <c r="C33" s="40"/>
      <c r="D33" s="40"/>
      <c r="E33" s="40"/>
      <c r="F33" s="40"/>
      <c r="G33" s="40"/>
    </row>
    <row r="34" spans="1:9" ht="15">
      <c r="A34" s="96" t="s">
        <v>0</v>
      </c>
      <c r="B34" s="105" t="s">
        <v>9</v>
      </c>
      <c r="C34" s="86" t="s">
        <v>32</v>
      </c>
      <c r="D34" s="102" t="s">
        <v>6</v>
      </c>
      <c r="E34" s="102"/>
      <c r="F34" s="102"/>
      <c r="G34" s="102" t="s">
        <v>7</v>
      </c>
      <c r="H34" s="102"/>
      <c r="I34" s="102"/>
    </row>
    <row r="35" spans="1:9" ht="15">
      <c r="A35" s="96"/>
      <c r="B35" s="105"/>
      <c r="C35" s="7" t="s">
        <v>1</v>
      </c>
      <c r="D35" s="7" t="s">
        <v>2</v>
      </c>
      <c r="E35" s="8" t="s">
        <v>3</v>
      </c>
      <c r="F35" s="9" t="s">
        <v>4</v>
      </c>
      <c r="G35" s="7" t="s">
        <v>2</v>
      </c>
      <c r="H35" s="7" t="s">
        <v>5</v>
      </c>
      <c r="I35" s="7" t="s">
        <v>4</v>
      </c>
    </row>
    <row r="36" spans="1:9" ht="15">
      <c r="A36" s="43"/>
      <c r="B36" s="42"/>
      <c r="C36" s="35" t="str">
        <f>+C8</f>
        <v>Saldo al 31/10/2013</v>
      </c>
      <c r="D36" s="28">
        <f>+OCTUBRE!F197</f>
        <v>27.980000000000018</v>
      </c>
      <c r="E36" s="44"/>
      <c r="F36" s="26">
        <f>D36-E36</f>
        <v>27.980000000000018</v>
      </c>
      <c r="G36" s="27">
        <f>F36*I32</f>
        <v>191.66300000000012</v>
      </c>
      <c r="H36" s="25"/>
      <c r="I36" s="26">
        <f>G36-H36</f>
        <v>191.66300000000012</v>
      </c>
    </row>
    <row r="37" spans="1:9" ht="15" hidden="1">
      <c r="A37" s="43"/>
      <c r="B37" s="42"/>
      <c r="C37" s="42"/>
      <c r="D37" s="42"/>
      <c r="E37" s="44"/>
      <c r="F37" s="47" t="e">
        <f>#REF!+D37-E37</f>
        <v>#REF!</v>
      </c>
      <c r="G37" s="44"/>
      <c r="H37" s="44">
        <f>E37*$I$32</f>
        <v>0</v>
      </c>
      <c r="I37" s="47" t="e">
        <f>#REF!+G37-H37</f>
        <v>#REF!</v>
      </c>
    </row>
    <row r="38" spans="1:9" ht="15" hidden="1">
      <c r="A38" s="43"/>
      <c r="B38" s="42"/>
      <c r="C38" s="42"/>
      <c r="D38" s="42"/>
      <c r="E38" s="44"/>
      <c r="F38" s="47" t="e">
        <f>F37+D38-E38</f>
        <v>#REF!</v>
      </c>
      <c r="G38" s="44"/>
      <c r="H38" s="44">
        <f>E38*$I$32</f>
        <v>0</v>
      </c>
      <c r="I38" s="47" t="e">
        <f>I37+G38-H38</f>
        <v>#REF!</v>
      </c>
    </row>
    <row r="39" spans="1:9" ht="15.75" thickBot="1">
      <c r="A39" s="43"/>
      <c r="B39" s="42"/>
      <c r="C39" s="42"/>
      <c r="D39" s="42"/>
      <c r="E39" s="45"/>
      <c r="F39" s="49"/>
      <c r="G39" s="44"/>
      <c r="H39" s="45"/>
      <c r="I39" s="49"/>
    </row>
    <row r="40" spans="1:9" ht="15">
      <c r="A40" s="43"/>
      <c r="B40" s="42"/>
      <c r="C40" s="42" t="s">
        <v>617</v>
      </c>
      <c r="D40" s="42"/>
      <c r="E40" s="44">
        <f>SUM(E37:E39)</f>
        <v>0</v>
      </c>
      <c r="F40" s="31">
        <f>D36-E40</f>
        <v>27.980000000000018</v>
      </c>
      <c r="G40" s="44"/>
      <c r="H40" s="44">
        <f>SUM(H37:H39)</f>
        <v>0</v>
      </c>
      <c r="I40" s="31">
        <f>G36-H40</f>
        <v>191.66300000000012</v>
      </c>
    </row>
    <row r="41" spans="1:8" ht="15">
      <c r="A41" s="43"/>
      <c r="B41" s="42"/>
      <c r="C41" s="42"/>
      <c r="D41" s="42"/>
      <c r="E41" s="44"/>
      <c r="F41" s="40"/>
      <c r="G41" s="44"/>
      <c r="H41" s="44"/>
    </row>
    <row r="42" spans="1:9" ht="18.75">
      <c r="A42" s="94" t="str">
        <f>+A1</f>
        <v>PROYECTO "SISTEMA DE AGUA NUEVA AMERICA"</v>
      </c>
      <c r="B42" s="94"/>
      <c r="C42" s="94"/>
      <c r="D42" s="94"/>
      <c r="E42" s="94"/>
      <c r="F42" s="94"/>
      <c r="G42" s="94"/>
      <c r="H42" s="94"/>
      <c r="I42" s="94"/>
    </row>
    <row r="43" spans="1:9" ht="15.75">
      <c r="A43" s="95" t="str">
        <f>+A2</f>
        <v>*** INFORME ECONOMICO MES DE NOVIEMBRE***</v>
      </c>
      <c r="B43" s="95"/>
      <c r="C43" s="95"/>
      <c r="D43" s="95"/>
      <c r="E43" s="95"/>
      <c r="F43" s="95"/>
      <c r="G43" s="95"/>
      <c r="H43" s="95"/>
      <c r="I43" s="95"/>
    </row>
    <row r="44" spans="1:9" ht="15">
      <c r="A44" s="17"/>
      <c r="B44" s="17"/>
      <c r="C44" s="17"/>
      <c r="D44" s="18"/>
      <c r="E44" s="17"/>
      <c r="F44" s="18"/>
      <c r="G44" s="17"/>
      <c r="H44" s="19"/>
      <c r="I44" s="19"/>
    </row>
    <row r="45" spans="1:9" ht="15">
      <c r="A45" s="40"/>
      <c r="B45" s="40"/>
      <c r="C45" s="40"/>
      <c r="D45" s="40"/>
      <c r="E45" s="40"/>
      <c r="F45" s="40"/>
      <c r="G45" s="40"/>
      <c r="H45" s="23" t="s">
        <v>8</v>
      </c>
      <c r="I45" s="24">
        <f>+I32</f>
        <v>6.85</v>
      </c>
    </row>
    <row r="46" spans="1:7" ht="15">
      <c r="A46" s="40"/>
      <c r="B46" s="40"/>
      <c r="C46" s="40"/>
      <c r="D46" s="40"/>
      <c r="E46" s="40"/>
      <c r="F46" s="40"/>
      <c r="G46" s="40"/>
    </row>
    <row r="47" spans="1:9" ht="15">
      <c r="A47" s="96" t="s">
        <v>0</v>
      </c>
      <c r="B47" s="105" t="s">
        <v>9</v>
      </c>
      <c r="C47" s="86" t="s">
        <v>33</v>
      </c>
      <c r="D47" s="99" t="s">
        <v>6</v>
      </c>
      <c r="E47" s="100"/>
      <c r="F47" s="101"/>
      <c r="G47" s="102" t="s">
        <v>7</v>
      </c>
      <c r="H47" s="102"/>
      <c r="I47" s="102"/>
    </row>
    <row r="48" spans="1:9" ht="15">
      <c r="A48" s="96"/>
      <c r="B48" s="105"/>
      <c r="C48" s="7" t="s">
        <v>1</v>
      </c>
      <c r="D48" s="7" t="s">
        <v>2</v>
      </c>
      <c r="E48" s="8" t="s">
        <v>3</v>
      </c>
      <c r="F48" s="9" t="s">
        <v>4</v>
      </c>
      <c r="G48" s="7" t="s">
        <v>2</v>
      </c>
      <c r="H48" s="7" t="s">
        <v>5</v>
      </c>
      <c r="I48" s="7" t="s">
        <v>4</v>
      </c>
    </row>
    <row r="49" spans="1:9" ht="15">
      <c r="A49" s="43"/>
      <c r="B49" s="42"/>
      <c r="C49" s="35" t="str">
        <f>+C36</f>
        <v>Saldo al 31/10/2013</v>
      </c>
      <c r="D49" s="41">
        <f>+OCTUBRE!F198</f>
        <v>35.6276676384839</v>
      </c>
      <c r="E49" s="44"/>
      <c r="F49" s="26">
        <f>D49-E49</f>
        <v>35.6276676384839</v>
      </c>
      <c r="G49" s="27">
        <f>F49*I45</f>
        <v>244.0495233236147</v>
      </c>
      <c r="H49" s="25"/>
      <c r="I49" s="26">
        <f>G49-H49</f>
        <v>244.0495233236147</v>
      </c>
    </row>
    <row r="50" spans="1:9" ht="15.75" thickBot="1">
      <c r="A50" s="43"/>
      <c r="B50" s="42"/>
      <c r="C50" s="42"/>
      <c r="D50" s="42"/>
      <c r="E50" s="83"/>
      <c r="F50" s="49">
        <f>F49+D50-E50</f>
        <v>35.6276676384839</v>
      </c>
      <c r="G50" s="45"/>
      <c r="H50" s="45">
        <f>E50*$I$45</f>
        <v>0</v>
      </c>
      <c r="I50" s="49">
        <f>I49+G50-H50</f>
        <v>244.0495233236147</v>
      </c>
    </row>
    <row r="51" spans="1:9" ht="15">
      <c r="A51" s="43"/>
      <c r="B51" s="42"/>
      <c r="C51" s="42"/>
      <c r="D51" s="42"/>
      <c r="E51" s="44">
        <f>SUM(E50:E50)</f>
        <v>0</v>
      </c>
      <c r="F51" s="31">
        <f>D49-E51</f>
        <v>35.6276676384839</v>
      </c>
      <c r="G51" s="32"/>
      <c r="H51" s="33">
        <f>SUM(H50:H50)</f>
        <v>0</v>
      </c>
      <c r="I51" s="31">
        <f>G49-H51</f>
        <v>244.0495233236147</v>
      </c>
    </row>
    <row r="52" spans="1:7" ht="15">
      <c r="A52" s="43"/>
      <c r="B52" s="42"/>
      <c r="C52" s="42"/>
      <c r="D52" s="42"/>
      <c r="E52" s="44"/>
      <c r="F52" s="40"/>
      <c r="G52" s="40"/>
    </row>
    <row r="53" spans="1:7" ht="15">
      <c r="A53" s="43"/>
      <c r="B53" s="42"/>
      <c r="C53" s="42"/>
      <c r="D53" s="42"/>
      <c r="E53" s="44"/>
      <c r="F53" s="40"/>
      <c r="G53" s="40"/>
    </row>
    <row r="54" spans="1:7" ht="15">
      <c r="A54" s="43"/>
      <c r="B54" s="42"/>
      <c r="C54" s="42"/>
      <c r="D54" s="42"/>
      <c r="E54" s="44"/>
      <c r="F54" s="40"/>
      <c r="G54" s="40"/>
    </row>
    <row r="55" spans="1:7" ht="15">
      <c r="A55" s="43"/>
      <c r="B55" s="42"/>
      <c r="C55" s="42"/>
      <c r="D55" s="42"/>
      <c r="E55" s="44"/>
      <c r="F55" s="40"/>
      <c r="G55" s="40"/>
    </row>
    <row r="56" spans="1:7" ht="15">
      <c r="A56" s="43"/>
      <c r="B56" s="42"/>
      <c r="C56" s="42"/>
      <c r="D56" s="42"/>
      <c r="E56" s="44"/>
      <c r="F56" s="40"/>
      <c r="G56" s="40"/>
    </row>
    <row r="57" spans="1:7" ht="15">
      <c r="A57" s="43"/>
      <c r="B57" s="42"/>
      <c r="C57" s="42"/>
      <c r="D57" s="42"/>
      <c r="E57" s="44"/>
      <c r="F57" s="40"/>
      <c r="G57" s="40"/>
    </row>
    <row r="58" spans="1:7" ht="15">
      <c r="A58" s="43"/>
      <c r="B58" s="42"/>
      <c r="C58" s="42"/>
      <c r="D58" s="42"/>
      <c r="E58" s="44"/>
      <c r="F58" s="40" t="s">
        <v>30</v>
      </c>
      <c r="G58" s="40"/>
    </row>
    <row r="59" spans="1:7" ht="15">
      <c r="A59" s="43"/>
      <c r="B59" s="42"/>
      <c r="C59" s="42"/>
      <c r="D59" s="42"/>
      <c r="E59" s="44"/>
      <c r="F59" s="40"/>
      <c r="G59" s="40"/>
    </row>
    <row r="60" spans="1:7" ht="15">
      <c r="A60" s="43"/>
      <c r="B60" s="42"/>
      <c r="C60" s="42"/>
      <c r="D60" s="42"/>
      <c r="E60" s="44"/>
      <c r="F60" s="40"/>
      <c r="G60" s="40"/>
    </row>
    <row r="61" spans="1:9" ht="18.75">
      <c r="A61" s="94" t="str">
        <f>+A1</f>
        <v>PROYECTO "SISTEMA DE AGUA NUEVA AMERICA"</v>
      </c>
      <c r="B61" s="94"/>
      <c r="C61" s="94"/>
      <c r="D61" s="94"/>
      <c r="E61" s="94"/>
      <c r="F61" s="94"/>
      <c r="G61" s="94"/>
      <c r="H61" s="94"/>
      <c r="I61" s="94"/>
    </row>
    <row r="62" spans="1:9" ht="15.75">
      <c r="A62" s="95" t="str">
        <f>+A2</f>
        <v>*** INFORME ECONOMICO MES DE NOVIEMBRE***</v>
      </c>
      <c r="B62" s="95"/>
      <c r="C62" s="95"/>
      <c r="D62" s="95"/>
      <c r="E62" s="95"/>
      <c r="F62" s="95"/>
      <c r="G62" s="34"/>
      <c r="H62" s="34"/>
      <c r="I62" s="34"/>
    </row>
    <row r="63" spans="1:8" ht="15">
      <c r="A63" s="17"/>
      <c r="B63" s="17"/>
      <c r="C63" s="17"/>
      <c r="D63" s="18"/>
      <c r="E63" s="17"/>
      <c r="F63" s="40"/>
      <c r="G63" s="44"/>
      <c r="H63" s="44"/>
    </row>
    <row r="64" spans="1:9" ht="15">
      <c r="A64" s="40"/>
      <c r="B64" s="40"/>
      <c r="C64" s="40"/>
      <c r="D64" s="40"/>
      <c r="E64" s="40"/>
      <c r="F64" s="40"/>
      <c r="G64" s="40"/>
      <c r="H64" s="23" t="s">
        <v>8</v>
      </c>
      <c r="I64" s="24">
        <f>+I45</f>
        <v>6.85</v>
      </c>
    </row>
    <row r="65" spans="1:7" ht="15">
      <c r="A65" s="40"/>
      <c r="B65" s="40"/>
      <c r="C65" s="40"/>
      <c r="D65" s="40"/>
      <c r="E65" s="40"/>
      <c r="F65" s="40"/>
      <c r="G65" s="40"/>
    </row>
    <row r="66" spans="1:9" ht="15">
      <c r="A66" s="96" t="s">
        <v>0</v>
      </c>
      <c r="B66" s="105" t="s">
        <v>9</v>
      </c>
      <c r="C66" s="86" t="s">
        <v>34</v>
      </c>
      <c r="D66" s="99" t="s">
        <v>6</v>
      </c>
      <c r="E66" s="100"/>
      <c r="F66" s="101"/>
      <c r="G66" s="102" t="s">
        <v>7</v>
      </c>
      <c r="H66" s="102"/>
      <c r="I66" s="102"/>
    </row>
    <row r="67" spans="1:9" ht="15">
      <c r="A67" s="96"/>
      <c r="B67" s="105"/>
      <c r="C67" s="7" t="s">
        <v>1</v>
      </c>
      <c r="D67" s="7" t="s">
        <v>2</v>
      </c>
      <c r="E67" s="8" t="s">
        <v>3</v>
      </c>
      <c r="F67" s="9" t="s">
        <v>4</v>
      </c>
      <c r="G67" s="7" t="s">
        <v>2</v>
      </c>
      <c r="H67" s="7" t="s">
        <v>5</v>
      </c>
      <c r="I67" s="7" t="s">
        <v>4</v>
      </c>
    </row>
    <row r="68" spans="1:9" ht="15">
      <c r="A68" s="43"/>
      <c r="B68" s="42"/>
      <c r="C68" s="35" t="str">
        <f>+C49</f>
        <v>Saldo al 31/10/2013</v>
      </c>
      <c r="D68" s="41">
        <f>+OCTUBRE!F199</f>
        <v>0.003906705540430266</v>
      </c>
      <c r="E68" s="44"/>
      <c r="F68" s="26">
        <f>D68-E68</f>
        <v>0.003906705540430266</v>
      </c>
      <c r="G68" s="27">
        <f>F68*I64</f>
        <v>0.026760932951947324</v>
      </c>
      <c r="H68" s="25"/>
      <c r="I68" s="26">
        <f>G68-H68</f>
        <v>0.026760932951947324</v>
      </c>
    </row>
    <row r="69" spans="1:9" ht="15.75" thickBot="1">
      <c r="A69" s="43"/>
      <c r="B69" s="42"/>
      <c r="C69" s="42"/>
      <c r="D69" s="42"/>
      <c r="E69" s="83"/>
      <c r="F69" s="49">
        <f>F68+D69-E69</f>
        <v>0.003906705540430266</v>
      </c>
      <c r="G69" s="45"/>
      <c r="H69" s="45">
        <f>E69*$I$4</f>
        <v>0</v>
      </c>
      <c r="I69" s="49">
        <f>I68+G69-H69</f>
        <v>0.026760932951947324</v>
      </c>
    </row>
    <row r="70" spans="1:9" ht="15">
      <c r="A70" s="43"/>
      <c r="B70" s="42"/>
      <c r="C70" s="42"/>
      <c r="D70" s="42"/>
      <c r="E70" s="44">
        <f>SUM(E69:E69)</f>
        <v>0</v>
      </c>
      <c r="F70" s="47">
        <v>0</v>
      </c>
      <c r="G70" s="44"/>
      <c r="H70" s="44">
        <f>SUM(H69:H69)</f>
        <v>0</v>
      </c>
      <c r="I70" s="14">
        <f>G68-H70</f>
        <v>0.026760932951947324</v>
      </c>
    </row>
    <row r="71" spans="1:8" ht="15">
      <c r="A71" s="43"/>
      <c r="B71" s="42"/>
      <c r="C71" s="42"/>
      <c r="D71" s="42"/>
      <c r="E71" s="44"/>
      <c r="F71" s="40"/>
      <c r="G71" s="44"/>
      <c r="H71" s="44"/>
    </row>
    <row r="72" spans="1:8" ht="15">
      <c r="A72" s="43"/>
      <c r="B72" s="42"/>
      <c r="C72" s="42"/>
      <c r="D72" s="42"/>
      <c r="E72" s="44"/>
      <c r="F72" s="40"/>
      <c r="G72" s="44"/>
      <c r="H72" s="44"/>
    </row>
    <row r="73" spans="1:8" ht="15">
      <c r="A73" s="43"/>
      <c r="B73" s="42"/>
      <c r="C73" s="42"/>
      <c r="D73" s="42"/>
      <c r="E73" s="44"/>
      <c r="F73" s="40"/>
      <c r="G73" s="44"/>
      <c r="H73" s="44"/>
    </row>
    <row r="74" spans="1:9" ht="18.75">
      <c r="A74" s="43"/>
      <c r="B74" s="42"/>
      <c r="C74" s="42"/>
      <c r="D74" s="42"/>
      <c r="E74" s="44"/>
      <c r="F74" s="84"/>
      <c r="G74" s="84"/>
      <c r="H74" s="84"/>
      <c r="I74" s="84"/>
    </row>
    <row r="75" spans="1:9" ht="15.75">
      <c r="A75" s="43"/>
      <c r="B75" s="42"/>
      <c r="C75" s="42"/>
      <c r="D75" s="42"/>
      <c r="E75" s="44"/>
      <c r="F75" s="85"/>
      <c r="G75" s="85"/>
      <c r="H75" s="85"/>
      <c r="I75" s="85"/>
    </row>
    <row r="76" spans="1:9" ht="15">
      <c r="A76" s="43"/>
      <c r="B76" s="42"/>
      <c r="C76" s="42"/>
      <c r="D76" s="42"/>
      <c r="E76" s="44"/>
      <c r="F76" s="18"/>
      <c r="G76" s="17"/>
      <c r="H76" s="19"/>
      <c r="I76" s="19"/>
    </row>
    <row r="77" spans="1:7" ht="15">
      <c r="A77" s="43"/>
      <c r="B77" s="42"/>
      <c r="C77" s="42"/>
      <c r="D77" s="42"/>
      <c r="E77" s="44"/>
      <c r="F77" s="40"/>
      <c r="G77" s="40"/>
    </row>
    <row r="78" spans="1:7" ht="15">
      <c r="A78" s="43"/>
      <c r="B78" s="42"/>
      <c r="C78" s="42"/>
      <c r="D78" s="42"/>
      <c r="E78" s="44"/>
      <c r="F78" s="40"/>
      <c r="G78" s="40"/>
    </row>
    <row r="79" spans="1:7" ht="15">
      <c r="A79" s="43"/>
      <c r="B79" s="42"/>
      <c r="C79" s="42"/>
      <c r="D79" s="42"/>
      <c r="E79" s="44"/>
      <c r="F79" s="40"/>
      <c r="G79" s="40"/>
    </row>
    <row r="80" spans="1:7" ht="15">
      <c r="A80" s="43"/>
      <c r="B80" s="42"/>
      <c r="C80" s="42"/>
      <c r="D80" s="42"/>
      <c r="E80" s="44"/>
      <c r="F80" s="40"/>
      <c r="G80" s="40"/>
    </row>
    <row r="81" spans="1:7" ht="15">
      <c r="A81" s="43"/>
      <c r="B81" s="42"/>
      <c r="C81" s="42"/>
      <c r="D81" s="42"/>
      <c r="E81" s="44"/>
      <c r="F81" s="40"/>
      <c r="G81" s="40"/>
    </row>
    <row r="82" spans="1:7" ht="15">
      <c r="A82" s="43"/>
      <c r="B82" s="42"/>
      <c r="C82" s="42"/>
      <c r="D82" s="42"/>
      <c r="E82" s="44"/>
      <c r="F82" s="40"/>
      <c r="G82" s="40"/>
    </row>
    <row r="83" spans="1:7" ht="15">
      <c r="A83" s="43"/>
      <c r="B83" s="42"/>
      <c r="C83" s="42"/>
      <c r="D83" s="42"/>
      <c r="E83" s="44"/>
      <c r="F83" s="40"/>
      <c r="G83" s="40"/>
    </row>
    <row r="84" spans="1:7" ht="15">
      <c r="A84" s="43"/>
      <c r="B84" s="42"/>
      <c r="C84" s="42"/>
      <c r="D84" s="42"/>
      <c r="E84" s="44"/>
      <c r="F84" s="40"/>
      <c r="G84" s="40"/>
    </row>
    <row r="85" spans="1:7" ht="15">
      <c r="A85" s="43"/>
      <c r="B85" s="42"/>
      <c r="C85" s="42"/>
      <c r="D85" s="42"/>
      <c r="E85" s="44"/>
      <c r="F85" s="40"/>
      <c r="G85" s="40"/>
    </row>
    <row r="86" spans="1:7" ht="15">
      <c r="A86" s="43"/>
      <c r="B86" s="42"/>
      <c r="C86" s="42"/>
      <c r="D86" s="42"/>
      <c r="E86" s="44"/>
      <c r="F86" s="40"/>
      <c r="G86" s="40"/>
    </row>
    <row r="87" spans="1:9" ht="18.75">
      <c r="A87" s="94" t="str">
        <f>+A1</f>
        <v>PROYECTO "SISTEMA DE AGUA NUEVA AMERICA"</v>
      </c>
      <c r="B87" s="94"/>
      <c r="C87" s="94"/>
      <c r="D87" s="94"/>
      <c r="E87" s="94"/>
      <c r="F87" s="94"/>
      <c r="G87" s="94"/>
      <c r="H87" s="94"/>
      <c r="I87" s="94"/>
    </row>
    <row r="88" spans="1:9" ht="15.75">
      <c r="A88" s="95" t="str">
        <f>+A2</f>
        <v>*** INFORME ECONOMICO MES DE NOVIEMBRE***</v>
      </c>
      <c r="B88" s="95"/>
      <c r="C88" s="95"/>
      <c r="D88" s="95"/>
      <c r="E88" s="95"/>
      <c r="F88" s="95"/>
      <c r="G88" s="34"/>
      <c r="H88" s="34"/>
      <c r="I88" s="34"/>
    </row>
    <row r="89" spans="1:7" ht="15">
      <c r="A89" s="17"/>
      <c r="B89" s="17"/>
      <c r="C89" s="17"/>
      <c r="D89" s="18"/>
      <c r="E89" s="17"/>
      <c r="F89" s="40"/>
      <c r="G89" s="40"/>
    </row>
    <row r="90" spans="1:9" ht="15">
      <c r="A90" s="40"/>
      <c r="B90" s="40"/>
      <c r="C90" s="40"/>
      <c r="D90" s="40"/>
      <c r="E90" s="40"/>
      <c r="F90" s="40"/>
      <c r="G90" s="40"/>
      <c r="H90" s="23" t="s">
        <v>8</v>
      </c>
      <c r="I90" s="24">
        <f>+I64</f>
        <v>6.85</v>
      </c>
    </row>
    <row r="91" spans="1:7" ht="15">
      <c r="A91" s="40"/>
      <c r="B91" s="40"/>
      <c r="C91" s="40"/>
      <c r="D91" s="40"/>
      <c r="E91" s="40"/>
      <c r="F91" s="40"/>
      <c r="G91" s="40"/>
    </row>
    <row r="92" spans="1:9" ht="15">
      <c r="A92" s="96" t="s">
        <v>0</v>
      </c>
      <c r="B92" s="105" t="s">
        <v>9</v>
      </c>
      <c r="C92" s="86" t="s">
        <v>11</v>
      </c>
      <c r="D92" s="99" t="s">
        <v>6</v>
      </c>
      <c r="E92" s="100"/>
      <c r="F92" s="101"/>
      <c r="G92" s="102" t="s">
        <v>7</v>
      </c>
      <c r="H92" s="102"/>
      <c r="I92" s="102"/>
    </row>
    <row r="93" spans="1:9" ht="15">
      <c r="A93" s="96"/>
      <c r="B93" s="105"/>
      <c r="C93" s="7" t="s">
        <v>1</v>
      </c>
      <c r="D93" s="7" t="s">
        <v>2</v>
      </c>
      <c r="E93" s="8" t="s">
        <v>3</v>
      </c>
      <c r="F93" s="9" t="s">
        <v>4</v>
      </c>
      <c r="G93" s="7" t="s">
        <v>2</v>
      </c>
      <c r="H93" s="7" t="s">
        <v>5</v>
      </c>
      <c r="I93" s="7" t="s">
        <v>4</v>
      </c>
    </row>
    <row r="94" spans="1:9" ht="15">
      <c r="A94" s="43"/>
      <c r="B94" s="42"/>
      <c r="C94" s="35" t="str">
        <f>+C68</f>
        <v>Saldo al 31/10/2013</v>
      </c>
      <c r="D94" s="41">
        <f>+OCTUBRE!F200</f>
        <v>0</v>
      </c>
      <c r="E94" s="44"/>
      <c r="F94" s="26">
        <f>D94-E94</f>
        <v>0</v>
      </c>
      <c r="G94" s="27">
        <f>D94*$I$90</f>
        <v>0</v>
      </c>
      <c r="H94" s="25"/>
      <c r="I94" s="26">
        <f>G94-H94</f>
        <v>0</v>
      </c>
    </row>
    <row r="95" spans="1:9" ht="15.75" thickBot="1">
      <c r="A95" s="43"/>
      <c r="B95" s="42"/>
      <c r="C95" s="42"/>
      <c r="D95" s="42"/>
      <c r="E95" s="83"/>
      <c r="F95" s="49">
        <f>F94+D95-E95</f>
        <v>0</v>
      </c>
      <c r="G95" s="90"/>
      <c r="H95" s="45">
        <f>E95*$I$4</f>
        <v>0</v>
      </c>
      <c r="I95" s="49">
        <f>I94+G95-H95</f>
        <v>0</v>
      </c>
    </row>
    <row r="96" spans="1:9" ht="15" customHeight="1">
      <c r="A96" s="43"/>
      <c r="B96" s="42"/>
      <c r="C96" s="42"/>
      <c r="D96" s="42"/>
      <c r="E96" s="48">
        <f>SUM(E95:E95)</f>
        <v>0</v>
      </c>
      <c r="F96" s="31">
        <f>D94-E96</f>
        <v>0</v>
      </c>
      <c r="G96" s="32"/>
      <c r="H96" s="33">
        <f>SUM(H95:H95)</f>
        <v>0</v>
      </c>
      <c r="I96" s="31">
        <f>SUM(G94:G95)-H96</f>
        <v>0</v>
      </c>
    </row>
    <row r="97" spans="1:9" ht="36.75" customHeight="1">
      <c r="A97" s="43"/>
      <c r="B97" s="42"/>
      <c r="C97" s="42"/>
      <c r="D97" s="42"/>
      <c r="E97" s="48"/>
      <c r="F97" s="31"/>
      <c r="G97" s="32"/>
      <c r="H97" s="33"/>
      <c r="I97" s="31"/>
    </row>
    <row r="98" spans="6:7" ht="15">
      <c r="F98" s="40"/>
      <c r="G98" s="40"/>
    </row>
    <row r="99" spans="1:9" ht="18.75">
      <c r="A99" s="94" t="str">
        <f>+A1</f>
        <v>PROYECTO "SISTEMA DE AGUA NUEVA AMERICA"</v>
      </c>
      <c r="B99" s="94"/>
      <c r="C99" s="94"/>
      <c r="D99" s="94"/>
      <c r="E99" s="94"/>
      <c r="F99" s="94"/>
      <c r="G99" s="30"/>
      <c r="H99" s="30"/>
      <c r="I99" s="30"/>
    </row>
    <row r="100" spans="1:9" ht="15.75">
      <c r="A100" s="95" t="str">
        <f>+A2</f>
        <v>*** INFORME ECONOMICO MES DE NOVIEMBRE***</v>
      </c>
      <c r="B100" s="95"/>
      <c r="C100" s="95"/>
      <c r="D100" s="95"/>
      <c r="E100" s="95"/>
      <c r="F100" s="95"/>
      <c r="G100" s="34"/>
      <c r="H100" s="34"/>
      <c r="I100" s="34"/>
    </row>
    <row r="101" spans="1:9" ht="15">
      <c r="A101" s="40"/>
      <c r="B101" s="40"/>
      <c r="C101" s="40"/>
      <c r="D101" s="40"/>
      <c r="E101" s="40"/>
      <c r="F101" s="40"/>
      <c r="G101" s="40"/>
      <c r="H101" s="5" t="s">
        <v>8</v>
      </c>
      <c r="I101" s="4">
        <f>+I90</f>
        <v>6.85</v>
      </c>
    </row>
    <row r="102" spans="1:7" ht="15">
      <c r="A102" s="40"/>
      <c r="B102" s="40"/>
      <c r="C102" s="40"/>
      <c r="D102" s="40"/>
      <c r="E102" s="40"/>
      <c r="F102" s="40"/>
      <c r="G102" s="40"/>
    </row>
    <row r="103" spans="1:9" ht="15">
      <c r="A103" s="96" t="s">
        <v>0</v>
      </c>
      <c r="B103" s="97" t="s">
        <v>16</v>
      </c>
      <c r="C103" s="98"/>
      <c r="D103" s="99" t="s">
        <v>6</v>
      </c>
      <c r="E103" s="100"/>
      <c r="F103" s="101"/>
      <c r="G103" s="102" t="s">
        <v>7</v>
      </c>
      <c r="H103" s="102"/>
      <c r="I103" s="102"/>
    </row>
    <row r="104" spans="1:9" ht="15">
      <c r="A104" s="96"/>
      <c r="B104" s="103" t="s">
        <v>1</v>
      </c>
      <c r="C104" s="104"/>
      <c r="D104" s="7" t="s">
        <v>14</v>
      </c>
      <c r="E104" s="8" t="s">
        <v>15</v>
      </c>
      <c r="F104" s="9" t="s">
        <v>4</v>
      </c>
      <c r="G104" s="7" t="s">
        <v>14</v>
      </c>
      <c r="H104" s="8" t="s">
        <v>15</v>
      </c>
      <c r="I104" s="9" t="s">
        <v>4</v>
      </c>
    </row>
    <row r="105" spans="1:9" ht="15">
      <c r="A105" s="46"/>
      <c r="B105" s="93" t="s">
        <v>35</v>
      </c>
      <c r="C105" s="93"/>
      <c r="D105" s="6">
        <f>+OCTUBRE!F196</f>
        <v>114.21999999999983</v>
      </c>
      <c r="E105" s="6">
        <f>+E21</f>
        <v>93.38</v>
      </c>
      <c r="F105" s="6">
        <f>D105-E105</f>
        <v>20.839999999999833</v>
      </c>
      <c r="G105" s="6">
        <f aca="true" t="shared" si="3" ref="G105:H109">D105*$I$101</f>
        <v>782.4069999999988</v>
      </c>
      <c r="H105" s="6">
        <f t="shared" si="3"/>
        <v>639.6529999999999</v>
      </c>
      <c r="I105" s="6">
        <f>G105-H105</f>
        <v>142.75399999999888</v>
      </c>
    </row>
    <row r="106" spans="1:9" ht="15">
      <c r="A106" s="46"/>
      <c r="B106" s="92" t="s">
        <v>12</v>
      </c>
      <c r="C106" s="92"/>
      <c r="D106" s="6">
        <f>+OCTUBRE!F197</f>
        <v>27.980000000000018</v>
      </c>
      <c r="E106" s="6">
        <f>+E40</f>
        <v>0</v>
      </c>
      <c r="F106" s="6">
        <f>D106-E106</f>
        <v>27.980000000000018</v>
      </c>
      <c r="G106" s="6">
        <f t="shared" si="3"/>
        <v>191.66300000000012</v>
      </c>
      <c r="H106" s="6">
        <f t="shared" si="3"/>
        <v>0</v>
      </c>
      <c r="I106" s="6">
        <f>G106-H106</f>
        <v>191.66300000000012</v>
      </c>
    </row>
    <row r="107" spans="1:9" ht="15">
      <c r="A107" s="46"/>
      <c r="B107" s="92" t="s">
        <v>36</v>
      </c>
      <c r="C107" s="92"/>
      <c r="D107" s="6">
        <f>+OCTUBRE!F198</f>
        <v>35.6276676384839</v>
      </c>
      <c r="E107" s="6">
        <f>+E51</f>
        <v>0</v>
      </c>
      <c r="F107" s="6">
        <f>D107-E107</f>
        <v>35.6276676384839</v>
      </c>
      <c r="G107" s="6">
        <f t="shared" si="3"/>
        <v>244.0495233236147</v>
      </c>
      <c r="H107" s="6">
        <f t="shared" si="3"/>
        <v>0</v>
      </c>
      <c r="I107" s="6">
        <f>G107-H107</f>
        <v>244.0495233236147</v>
      </c>
    </row>
    <row r="108" spans="1:9" ht="15">
      <c r="A108" s="46"/>
      <c r="B108" s="92" t="s">
        <v>37</v>
      </c>
      <c r="C108" s="92"/>
      <c r="D108" s="6">
        <f>+OCTUBRE!F199</f>
        <v>0.003906705540430266</v>
      </c>
      <c r="E108" s="6">
        <f>+E70</f>
        <v>0</v>
      </c>
      <c r="F108" s="6">
        <f>D108-E108</f>
        <v>0.003906705540430266</v>
      </c>
      <c r="G108" s="6">
        <f t="shared" si="3"/>
        <v>0.026760932951947324</v>
      </c>
      <c r="H108" s="6">
        <f t="shared" si="3"/>
        <v>0</v>
      </c>
      <c r="I108" s="6">
        <f>G108-H108</f>
        <v>0.026760932951947324</v>
      </c>
    </row>
    <row r="109" spans="1:10" ht="15">
      <c r="A109" s="46"/>
      <c r="B109" s="92" t="s">
        <v>13</v>
      </c>
      <c r="C109" s="92"/>
      <c r="D109" s="6">
        <f>+OCTUBRE!F200</f>
        <v>0</v>
      </c>
      <c r="E109" s="6">
        <f>+E96</f>
        <v>0</v>
      </c>
      <c r="F109" s="6">
        <f>D109-E109</f>
        <v>0</v>
      </c>
      <c r="G109" s="6">
        <f t="shared" si="3"/>
        <v>0</v>
      </c>
      <c r="H109" s="6">
        <f t="shared" si="3"/>
        <v>0</v>
      </c>
      <c r="I109" s="6">
        <f>G109-H109</f>
        <v>0</v>
      </c>
      <c r="J109" s="2"/>
    </row>
    <row r="110" spans="1:9" ht="15">
      <c r="A110" s="46"/>
      <c r="B110" s="92"/>
      <c r="C110" s="92"/>
      <c r="D110" s="6"/>
      <c r="E110" s="6"/>
      <c r="F110" s="6"/>
      <c r="G110" s="6"/>
      <c r="H110" s="6"/>
      <c r="I110" s="6"/>
    </row>
    <row r="111" spans="1:9" ht="15">
      <c r="A111" s="46"/>
      <c r="B111" s="92"/>
      <c r="C111" s="92"/>
      <c r="D111" s="6"/>
      <c r="E111" s="6"/>
      <c r="F111" s="6"/>
      <c r="G111" s="6"/>
      <c r="H111" s="6"/>
      <c r="I111" s="6"/>
    </row>
    <row r="112" spans="1:9" ht="15.75" thickBot="1">
      <c r="A112" s="46"/>
      <c r="B112" s="92"/>
      <c r="C112" s="92"/>
      <c r="D112" s="13"/>
      <c r="E112" s="11"/>
      <c r="F112" s="11"/>
      <c r="G112" s="11"/>
      <c r="H112" s="6"/>
      <c r="I112" s="11"/>
    </row>
    <row r="113" spans="1:11" ht="15.75" thickBot="1">
      <c r="A113" s="46"/>
      <c r="B113" s="46"/>
      <c r="C113" s="10" t="s">
        <v>10</v>
      </c>
      <c r="D113" s="12">
        <f>SUM(D105:D112)</f>
        <v>177.83157434402418</v>
      </c>
      <c r="E113" s="12">
        <f>SUM(E105:E112)</f>
        <v>93.38</v>
      </c>
      <c r="F113" s="12">
        <f>SUM(F105:F112)</f>
        <v>84.45157434402418</v>
      </c>
      <c r="G113" s="12">
        <f>SUM(G105:G111)</f>
        <v>1218.1462842565654</v>
      </c>
      <c r="H113" s="12">
        <f>SUM(H105:H111)</f>
        <v>639.6529999999999</v>
      </c>
      <c r="I113" s="12">
        <f>SUM(I105:I111)</f>
        <v>578.4932842565656</v>
      </c>
      <c r="K113" s="40" t="s">
        <v>30</v>
      </c>
    </row>
  </sheetData>
  <sheetProtection/>
  <mergeCells count="45">
    <mergeCell ref="A1:I1"/>
    <mergeCell ref="A2:I2"/>
    <mergeCell ref="A6:A7"/>
    <mergeCell ref="B6:B7"/>
    <mergeCell ref="D6:F6"/>
    <mergeCell ref="G6:I6"/>
    <mergeCell ref="A29:I29"/>
    <mergeCell ref="A30:F30"/>
    <mergeCell ref="A34:A35"/>
    <mergeCell ref="B34:B35"/>
    <mergeCell ref="D34:F34"/>
    <mergeCell ref="G34:I34"/>
    <mergeCell ref="A42:I42"/>
    <mergeCell ref="A43:I43"/>
    <mergeCell ref="A47:A48"/>
    <mergeCell ref="B47:B48"/>
    <mergeCell ref="D47:F47"/>
    <mergeCell ref="G47:I47"/>
    <mergeCell ref="A61:I61"/>
    <mergeCell ref="A62:F62"/>
    <mergeCell ref="A66:A67"/>
    <mergeCell ref="B66:B67"/>
    <mergeCell ref="D66:F66"/>
    <mergeCell ref="G66:I66"/>
    <mergeCell ref="A87:I87"/>
    <mergeCell ref="A88:F88"/>
    <mergeCell ref="A92:A93"/>
    <mergeCell ref="B92:B93"/>
    <mergeCell ref="D92:F92"/>
    <mergeCell ref="G92:I92"/>
    <mergeCell ref="A99:F99"/>
    <mergeCell ref="A100:F100"/>
    <mergeCell ref="A103:A104"/>
    <mergeCell ref="B103:C103"/>
    <mergeCell ref="D103:F103"/>
    <mergeCell ref="G103:I103"/>
    <mergeCell ref="B104:C104"/>
    <mergeCell ref="B111:C111"/>
    <mergeCell ref="B112:C112"/>
    <mergeCell ref="B105:C105"/>
    <mergeCell ref="B106:C106"/>
    <mergeCell ref="B107:C107"/>
    <mergeCell ref="B108:C108"/>
    <mergeCell ref="B109:C109"/>
    <mergeCell ref="B110:C110"/>
  </mergeCells>
  <printOptions/>
  <pageMargins left="0.7" right="0.7" top="0.45" bottom="0.3" header="0.25" footer="0.3"/>
  <pageSetup horizontalDpi="600" verticalDpi="600" orientation="landscape" r:id="rId2"/>
  <headerFooter scaleWithDoc="0" alignWithMargins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PageLayoutView="0" workbookViewId="0" topLeftCell="A1">
      <pane xSplit="1" ySplit="3" topLeftCell="B5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60" sqref="C60"/>
    </sheetView>
  </sheetViews>
  <sheetFormatPr defaultColWidth="11.421875" defaultRowHeight="15"/>
  <cols>
    <col min="1" max="1" width="8.7109375" style="15" bestFit="1" customWidth="1"/>
    <col min="2" max="2" width="7.8515625" style="15" customWidth="1"/>
    <col min="3" max="3" width="39.28125" style="15" customWidth="1"/>
    <col min="4" max="4" width="11.28125" style="15" customWidth="1"/>
    <col min="5" max="5" width="9.8515625" style="15" customWidth="1"/>
    <col min="6" max="7" width="10.28125" style="15" customWidth="1"/>
    <col min="8" max="8" width="11.421875" style="40" customWidth="1"/>
    <col min="9" max="9" width="11.57421875" style="40" bestFit="1" customWidth="1"/>
    <col min="10" max="16384" width="11.421875" style="40" customWidth="1"/>
  </cols>
  <sheetData>
    <row r="1" spans="1:9" ht="18.75">
      <c r="A1" s="94" t="s">
        <v>51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49</v>
      </c>
      <c r="B2" s="95"/>
      <c r="C2" s="95"/>
      <c r="D2" s="95"/>
      <c r="E2" s="95"/>
      <c r="F2" s="95"/>
      <c r="G2" s="95"/>
      <c r="H2" s="95"/>
      <c r="I2" s="95"/>
    </row>
    <row r="3" spans="1:10" s="16" customFormat="1" ht="15">
      <c r="A3" s="17" t="s">
        <v>50</v>
      </c>
      <c r="B3" s="17"/>
      <c r="C3" s="17"/>
      <c r="D3" s="18"/>
      <c r="E3" s="17"/>
      <c r="F3" s="18"/>
      <c r="G3" s="17"/>
      <c r="H3" s="19"/>
      <c r="I3" s="19"/>
      <c r="J3" s="19"/>
    </row>
    <row r="4" spans="1:9" ht="15">
      <c r="A4" s="40"/>
      <c r="B4" s="40"/>
      <c r="C4" s="40"/>
      <c r="D4" s="40"/>
      <c r="E4" s="40"/>
      <c r="F4" s="40"/>
      <c r="G4" s="40"/>
      <c r="H4" s="23" t="s">
        <v>8</v>
      </c>
      <c r="I4" s="24">
        <v>6.85</v>
      </c>
    </row>
    <row r="5" spans="1:7" ht="15">
      <c r="A5" s="40"/>
      <c r="B5" s="40"/>
      <c r="C5" s="40"/>
      <c r="D5" s="40"/>
      <c r="E5" s="40"/>
      <c r="F5" s="40"/>
      <c r="G5" s="40"/>
    </row>
    <row r="6" spans="1:9" ht="15">
      <c r="A6" s="96" t="s">
        <v>0</v>
      </c>
      <c r="B6" s="105" t="s">
        <v>9</v>
      </c>
      <c r="C6" s="80" t="s">
        <v>31</v>
      </c>
      <c r="D6" s="102" t="s">
        <v>6</v>
      </c>
      <c r="E6" s="102"/>
      <c r="F6" s="102"/>
      <c r="G6" s="102" t="s">
        <v>7</v>
      </c>
      <c r="H6" s="102"/>
      <c r="I6" s="102"/>
    </row>
    <row r="7" spans="1:9" ht="15">
      <c r="A7" s="96"/>
      <c r="B7" s="105"/>
      <c r="C7" s="7" t="s">
        <v>1</v>
      </c>
      <c r="D7" s="7" t="s">
        <v>2</v>
      </c>
      <c r="E7" s="8" t="s">
        <v>3</v>
      </c>
      <c r="F7" s="9" t="s">
        <v>4</v>
      </c>
      <c r="G7" s="7" t="s">
        <v>2</v>
      </c>
      <c r="H7" s="7" t="s">
        <v>5</v>
      </c>
      <c r="I7" s="7" t="s">
        <v>4</v>
      </c>
    </row>
    <row r="8" spans="1:9" ht="15">
      <c r="A8" s="21"/>
      <c r="B8" s="20"/>
      <c r="C8" s="1" t="s">
        <v>68</v>
      </c>
      <c r="D8" s="27">
        <f>+SEPTIEMBRE!F195</f>
        <v>295.30999999999983</v>
      </c>
      <c r="E8" s="25"/>
      <c r="F8" s="26">
        <f>D8-E8</f>
        <v>295.30999999999983</v>
      </c>
      <c r="G8" s="27">
        <f>F8*I4</f>
        <v>2022.8734999999988</v>
      </c>
      <c r="H8" s="25"/>
      <c r="I8" s="26">
        <f>G8-H8</f>
        <v>2022.8734999999988</v>
      </c>
    </row>
    <row r="9" spans="1:9" ht="15">
      <c r="A9" s="43">
        <v>41555</v>
      </c>
      <c r="B9" s="42" t="s">
        <v>438</v>
      </c>
      <c r="C9" s="42" t="s">
        <v>474</v>
      </c>
      <c r="D9" s="42"/>
      <c r="E9" s="81">
        <v>9.18</v>
      </c>
      <c r="F9" s="47">
        <f>F8+D9-E9</f>
        <v>286.1299999999998</v>
      </c>
      <c r="G9" s="44"/>
      <c r="H9" s="44">
        <f>E9*$I$4</f>
        <v>62.882999999999996</v>
      </c>
      <c r="I9" s="47">
        <f>I8+G9-H9</f>
        <v>1959.9904999999987</v>
      </c>
    </row>
    <row r="10" spans="1:9" ht="15">
      <c r="A10" s="43">
        <v>41562</v>
      </c>
      <c r="B10" s="42" t="s">
        <v>439</v>
      </c>
      <c r="C10" s="42" t="s">
        <v>475</v>
      </c>
      <c r="D10" s="42"/>
      <c r="E10" s="81">
        <v>1.75</v>
      </c>
      <c r="F10" s="47">
        <f>F9+D10-E10</f>
        <v>284.3799999999998</v>
      </c>
      <c r="G10" s="44"/>
      <c r="H10" s="44">
        <f>E10*$I$4</f>
        <v>11.987499999999999</v>
      </c>
      <c r="I10" s="47">
        <f>I9+G10-H10</f>
        <v>1948.0029999999988</v>
      </c>
    </row>
    <row r="11" spans="1:9" ht="15">
      <c r="A11" s="43">
        <v>41562</v>
      </c>
      <c r="B11" s="42" t="s">
        <v>440</v>
      </c>
      <c r="C11" s="42" t="s">
        <v>476</v>
      </c>
      <c r="D11" s="42"/>
      <c r="E11" s="81">
        <v>8.02</v>
      </c>
      <c r="F11" s="47">
        <f aca="true" t="shared" si="0" ref="F11:F25">F10+D11-E11</f>
        <v>276.35999999999984</v>
      </c>
      <c r="G11" s="44"/>
      <c r="H11" s="44">
        <f aca="true" t="shared" si="1" ref="H11:H25">E11*$I$4</f>
        <v>54.937</v>
      </c>
      <c r="I11" s="47">
        <f aca="true" t="shared" si="2" ref="I11:I25">I10+G11-H11</f>
        <v>1893.065999999999</v>
      </c>
    </row>
    <row r="12" spans="1:9" ht="15">
      <c r="A12" s="43">
        <v>41562</v>
      </c>
      <c r="B12" s="42" t="s">
        <v>441</v>
      </c>
      <c r="C12" s="42" t="s">
        <v>353</v>
      </c>
      <c r="D12" s="42"/>
      <c r="E12" s="81">
        <v>1.46</v>
      </c>
      <c r="F12" s="47">
        <f t="shared" si="0"/>
        <v>274.89999999999986</v>
      </c>
      <c r="G12" s="44"/>
      <c r="H12" s="44">
        <f t="shared" si="1"/>
        <v>10.001</v>
      </c>
      <c r="I12" s="47">
        <f t="shared" si="2"/>
        <v>1883.064999999999</v>
      </c>
    </row>
    <row r="13" spans="1:9" ht="15">
      <c r="A13" s="43">
        <v>41562</v>
      </c>
      <c r="B13" s="42" t="s">
        <v>442</v>
      </c>
      <c r="C13" s="42" t="s">
        <v>353</v>
      </c>
      <c r="D13" s="42"/>
      <c r="E13" s="81">
        <v>1.46</v>
      </c>
      <c r="F13" s="47">
        <f t="shared" si="0"/>
        <v>273.4399999999999</v>
      </c>
      <c r="G13" s="44"/>
      <c r="H13" s="44">
        <f t="shared" si="1"/>
        <v>10.001</v>
      </c>
      <c r="I13" s="47">
        <f t="shared" si="2"/>
        <v>1873.063999999999</v>
      </c>
    </row>
    <row r="14" spans="1:9" ht="15">
      <c r="A14" s="43">
        <v>41562</v>
      </c>
      <c r="B14" s="42" t="s">
        <v>443</v>
      </c>
      <c r="C14" s="42" t="s">
        <v>477</v>
      </c>
      <c r="D14" s="42"/>
      <c r="E14" s="81">
        <v>3.94</v>
      </c>
      <c r="F14" s="47">
        <f t="shared" si="0"/>
        <v>269.4999999999999</v>
      </c>
      <c r="G14" s="44"/>
      <c r="H14" s="44">
        <f t="shared" si="1"/>
        <v>26.988999999999997</v>
      </c>
      <c r="I14" s="47">
        <f t="shared" si="2"/>
        <v>1846.074999999999</v>
      </c>
    </row>
    <row r="15" spans="1:9" ht="15">
      <c r="A15" s="43">
        <v>41562</v>
      </c>
      <c r="B15" s="42" t="s">
        <v>444</v>
      </c>
      <c r="C15" s="42" t="s">
        <v>478</v>
      </c>
      <c r="D15" s="42"/>
      <c r="E15" s="81">
        <v>4.37</v>
      </c>
      <c r="F15" s="47">
        <f t="shared" si="0"/>
        <v>265.1299999999999</v>
      </c>
      <c r="G15" s="44"/>
      <c r="H15" s="44">
        <f t="shared" si="1"/>
        <v>29.9345</v>
      </c>
      <c r="I15" s="47">
        <f t="shared" si="2"/>
        <v>1816.1404999999988</v>
      </c>
    </row>
    <row r="16" spans="1:9" ht="15">
      <c r="A16" s="43">
        <v>41562</v>
      </c>
      <c r="B16" s="42" t="s">
        <v>444</v>
      </c>
      <c r="C16" s="42" t="s">
        <v>479</v>
      </c>
      <c r="D16" s="42"/>
      <c r="E16" s="81">
        <v>0.73</v>
      </c>
      <c r="F16" s="47">
        <f t="shared" si="0"/>
        <v>264.39999999999986</v>
      </c>
      <c r="G16" s="44"/>
      <c r="H16" s="44">
        <f t="shared" si="1"/>
        <v>5.0005</v>
      </c>
      <c r="I16" s="47">
        <f t="shared" si="2"/>
        <v>1811.1399999999987</v>
      </c>
    </row>
    <row r="17" spans="1:9" ht="15">
      <c r="A17" s="43">
        <v>41562</v>
      </c>
      <c r="B17" s="42" t="s">
        <v>445</v>
      </c>
      <c r="C17" s="42" t="s">
        <v>480</v>
      </c>
      <c r="D17" s="42"/>
      <c r="E17" s="81">
        <v>10.2</v>
      </c>
      <c r="F17" s="47">
        <f t="shared" si="0"/>
        <v>254.19999999999987</v>
      </c>
      <c r="G17" s="44"/>
      <c r="H17" s="44">
        <f t="shared" si="1"/>
        <v>69.86999999999999</v>
      </c>
      <c r="I17" s="47">
        <f t="shared" si="2"/>
        <v>1741.2699999999988</v>
      </c>
    </row>
    <row r="18" spans="1:9" ht="15">
      <c r="A18" s="43">
        <v>41562</v>
      </c>
      <c r="B18" s="42" t="s">
        <v>446</v>
      </c>
      <c r="C18" s="42" t="s">
        <v>288</v>
      </c>
      <c r="D18" s="42"/>
      <c r="E18" s="81">
        <v>1.46</v>
      </c>
      <c r="F18" s="47">
        <f t="shared" si="0"/>
        <v>252.73999999999987</v>
      </c>
      <c r="G18" s="44"/>
      <c r="H18" s="44">
        <f t="shared" si="1"/>
        <v>10.001</v>
      </c>
      <c r="I18" s="47">
        <f t="shared" si="2"/>
        <v>1731.2689999999989</v>
      </c>
    </row>
    <row r="19" spans="1:9" ht="15">
      <c r="A19" s="43">
        <v>41562</v>
      </c>
      <c r="B19" s="42" t="s">
        <v>446</v>
      </c>
      <c r="C19" s="42" t="s">
        <v>481</v>
      </c>
      <c r="D19" s="42"/>
      <c r="E19" s="81">
        <v>0.29</v>
      </c>
      <c r="F19" s="47">
        <f t="shared" si="0"/>
        <v>252.44999999999987</v>
      </c>
      <c r="G19" s="44"/>
      <c r="H19" s="44">
        <f t="shared" si="1"/>
        <v>1.9864999999999997</v>
      </c>
      <c r="I19" s="47">
        <f t="shared" si="2"/>
        <v>1729.282499999999</v>
      </c>
    </row>
    <row r="20" spans="1:9" ht="15">
      <c r="A20" s="43">
        <v>41563</v>
      </c>
      <c r="B20" s="42" t="s">
        <v>447</v>
      </c>
      <c r="C20" s="42" t="s">
        <v>482</v>
      </c>
      <c r="D20" s="42"/>
      <c r="E20" s="81">
        <v>1.46</v>
      </c>
      <c r="F20" s="47">
        <f t="shared" si="0"/>
        <v>250.98999999999987</v>
      </c>
      <c r="G20" s="44"/>
      <c r="H20" s="44">
        <f t="shared" si="1"/>
        <v>10.001</v>
      </c>
      <c r="I20" s="47">
        <f t="shared" si="2"/>
        <v>1719.281499999999</v>
      </c>
    </row>
    <row r="21" spans="1:9" ht="15">
      <c r="A21" s="43">
        <v>41563</v>
      </c>
      <c r="B21" s="42" t="s">
        <v>447</v>
      </c>
      <c r="C21" s="42" t="s">
        <v>483</v>
      </c>
      <c r="D21" s="42"/>
      <c r="E21" s="81">
        <v>1.46</v>
      </c>
      <c r="F21" s="47">
        <f t="shared" si="0"/>
        <v>249.52999999999986</v>
      </c>
      <c r="G21" s="44"/>
      <c r="H21" s="44">
        <f t="shared" si="1"/>
        <v>10.001</v>
      </c>
      <c r="I21" s="47">
        <f t="shared" si="2"/>
        <v>1709.280499999999</v>
      </c>
    </row>
    <row r="22" spans="1:9" ht="15">
      <c r="A22" s="43">
        <v>41563</v>
      </c>
      <c r="B22" s="42" t="s">
        <v>447</v>
      </c>
      <c r="C22" s="42" t="s">
        <v>484</v>
      </c>
      <c r="D22" s="42"/>
      <c r="E22" s="81">
        <v>0.29</v>
      </c>
      <c r="F22" s="47">
        <f t="shared" si="0"/>
        <v>249.23999999999987</v>
      </c>
      <c r="G22" s="44"/>
      <c r="H22" s="44">
        <f t="shared" si="1"/>
        <v>1.9864999999999997</v>
      </c>
      <c r="I22" s="47">
        <f t="shared" si="2"/>
        <v>1707.293999999999</v>
      </c>
    </row>
    <row r="23" spans="1:9" ht="15">
      <c r="A23" s="43">
        <v>41563</v>
      </c>
      <c r="B23" s="42" t="s">
        <v>447</v>
      </c>
      <c r="C23" s="42" t="s">
        <v>485</v>
      </c>
      <c r="D23" s="42"/>
      <c r="E23" s="81">
        <v>1.46</v>
      </c>
      <c r="F23" s="47">
        <f t="shared" si="0"/>
        <v>247.77999999999986</v>
      </c>
      <c r="G23" s="44"/>
      <c r="H23" s="44">
        <f t="shared" si="1"/>
        <v>10.001</v>
      </c>
      <c r="I23" s="47">
        <f t="shared" si="2"/>
        <v>1697.292999999999</v>
      </c>
    </row>
    <row r="24" spans="1:9" ht="15">
      <c r="A24" s="43">
        <v>41563</v>
      </c>
      <c r="B24" s="42" t="s">
        <v>447</v>
      </c>
      <c r="C24" s="42" t="s">
        <v>486</v>
      </c>
      <c r="D24" s="42"/>
      <c r="E24" s="81">
        <v>0.29</v>
      </c>
      <c r="F24" s="47">
        <f t="shared" si="0"/>
        <v>247.48999999999987</v>
      </c>
      <c r="G24" s="44"/>
      <c r="H24" s="44">
        <f t="shared" si="1"/>
        <v>1.9864999999999997</v>
      </c>
      <c r="I24" s="47">
        <f t="shared" si="2"/>
        <v>1695.306499999999</v>
      </c>
    </row>
    <row r="25" spans="1:9" ht="15">
      <c r="A25" s="43">
        <v>41564</v>
      </c>
      <c r="B25" s="42" t="s">
        <v>448</v>
      </c>
      <c r="C25" s="42" t="s">
        <v>487</v>
      </c>
      <c r="D25" s="42"/>
      <c r="E25" s="81">
        <v>8.02</v>
      </c>
      <c r="F25" s="47">
        <f t="shared" si="0"/>
        <v>239.46999999999986</v>
      </c>
      <c r="G25" s="44"/>
      <c r="H25" s="44">
        <f t="shared" si="1"/>
        <v>54.937</v>
      </c>
      <c r="I25" s="47">
        <f t="shared" si="2"/>
        <v>1640.369499999999</v>
      </c>
    </row>
    <row r="26" spans="1:9" ht="15">
      <c r="A26" s="43">
        <v>41564</v>
      </c>
      <c r="B26" s="42" t="s">
        <v>449</v>
      </c>
      <c r="C26" s="42" t="s">
        <v>278</v>
      </c>
      <c r="D26" s="42"/>
      <c r="E26" s="81">
        <v>1.46</v>
      </c>
      <c r="F26" s="47">
        <f aca="true" t="shared" si="3" ref="F26:F42">F25+D26-E26</f>
        <v>238.00999999999985</v>
      </c>
      <c r="G26" s="44"/>
      <c r="H26" s="44">
        <f aca="true" t="shared" si="4" ref="H26:H42">E26*$I$4</f>
        <v>10.001</v>
      </c>
      <c r="I26" s="47">
        <f aca="true" t="shared" si="5" ref="I26:I42">I25+G26-H26</f>
        <v>1630.3684999999991</v>
      </c>
    </row>
    <row r="27" spans="1:9" ht="15">
      <c r="A27" s="43">
        <v>41564</v>
      </c>
      <c r="B27" s="42" t="s">
        <v>449</v>
      </c>
      <c r="C27" s="42" t="s">
        <v>488</v>
      </c>
      <c r="D27" s="42"/>
      <c r="E27" s="81">
        <v>1.46</v>
      </c>
      <c r="F27" s="47">
        <f t="shared" si="3"/>
        <v>236.54999999999984</v>
      </c>
      <c r="G27" s="44"/>
      <c r="H27" s="44">
        <f t="shared" si="4"/>
        <v>10.001</v>
      </c>
      <c r="I27" s="47">
        <f t="shared" si="5"/>
        <v>1620.3674999999992</v>
      </c>
    </row>
    <row r="28" spans="1:9" ht="15">
      <c r="A28" s="43">
        <v>41564</v>
      </c>
      <c r="B28" s="42" t="s">
        <v>449</v>
      </c>
      <c r="C28" s="42" t="s">
        <v>489</v>
      </c>
      <c r="D28" s="42"/>
      <c r="E28" s="81">
        <v>1.75</v>
      </c>
      <c r="F28" s="47">
        <f t="shared" si="3"/>
        <v>234.79999999999984</v>
      </c>
      <c r="G28" s="44"/>
      <c r="H28" s="44">
        <f t="shared" si="4"/>
        <v>11.987499999999999</v>
      </c>
      <c r="I28" s="47">
        <f t="shared" si="5"/>
        <v>1608.3799999999992</v>
      </c>
    </row>
    <row r="29" spans="1:9" ht="15">
      <c r="A29" s="43">
        <v>41564</v>
      </c>
      <c r="B29" s="42" t="s">
        <v>449</v>
      </c>
      <c r="C29" s="42" t="s">
        <v>485</v>
      </c>
      <c r="D29" s="42"/>
      <c r="E29" s="81">
        <v>1.46</v>
      </c>
      <c r="F29" s="47">
        <f t="shared" si="3"/>
        <v>233.33999999999983</v>
      </c>
      <c r="G29" s="44"/>
      <c r="H29" s="44">
        <f t="shared" si="4"/>
        <v>10.001</v>
      </c>
      <c r="I29" s="47">
        <f t="shared" si="5"/>
        <v>1598.3789999999992</v>
      </c>
    </row>
    <row r="30" spans="1:9" ht="15">
      <c r="A30" s="43">
        <v>41565</v>
      </c>
      <c r="B30" s="42" t="s">
        <v>450</v>
      </c>
      <c r="C30" s="42" t="s">
        <v>353</v>
      </c>
      <c r="D30" s="42"/>
      <c r="E30" s="81">
        <v>7.29</v>
      </c>
      <c r="F30" s="47">
        <f t="shared" si="3"/>
        <v>226.04999999999984</v>
      </c>
      <c r="G30" s="44"/>
      <c r="H30" s="44">
        <f t="shared" si="4"/>
        <v>49.936499999999995</v>
      </c>
      <c r="I30" s="47">
        <f t="shared" si="5"/>
        <v>1548.4424999999992</v>
      </c>
    </row>
    <row r="31" spans="1:9" ht="15">
      <c r="A31" s="43">
        <v>41565</v>
      </c>
      <c r="B31" s="42" t="s">
        <v>451</v>
      </c>
      <c r="C31" s="42" t="s">
        <v>482</v>
      </c>
      <c r="D31" s="42"/>
      <c r="E31" s="81">
        <v>1.46</v>
      </c>
      <c r="F31" s="47">
        <f t="shared" si="3"/>
        <v>224.58999999999983</v>
      </c>
      <c r="G31" s="44"/>
      <c r="H31" s="44">
        <f t="shared" si="4"/>
        <v>10.001</v>
      </c>
      <c r="I31" s="47">
        <f t="shared" si="5"/>
        <v>1538.4414999999992</v>
      </c>
    </row>
    <row r="32" spans="1:9" ht="15">
      <c r="A32" s="43">
        <v>41565</v>
      </c>
      <c r="B32" s="42" t="s">
        <v>452</v>
      </c>
      <c r="C32" s="42" t="s">
        <v>490</v>
      </c>
      <c r="D32" s="42"/>
      <c r="E32" s="81">
        <v>8.75</v>
      </c>
      <c r="F32" s="47">
        <f t="shared" si="3"/>
        <v>215.83999999999983</v>
      </c>
      <c r="G32" s="44"/>
      <c r="H32" s="44">
        <f t="shared" si="4"/>
        <v>59.9375</v>
      </c>
      <c r="I32" s="47">
        <f t="shared" si="5"/>
        <v>1478.5039999999992</v>
      </c>
    </row>
    <row r="33" spans="1:9" ht="15">
      <c r="A33" s="43">
        <v>41565</v>
      </c>
      <c r="B33" s="42" t="s">
        <v>452</v>
      </c>
      <c r="C33" s="42" t="s">
        <v>491</v>
      </c>
      <c r="D33" s="42"/>
      <c r="E33" s="81">
        <v>1.75</v>
      </c>
      <c r="F33" s="47">
        <f t="shared" si="3"/>
        <v>214.08999999999983</v>
      </c>
      <c r="G33" s="44"/>
      <c r="H33" s="44">
        <f t="shared" si="4"/>
        <v>11.987499999999999</v>
      </c>
      <c r="I33" s="47">
        <f t="shared" si="5"/>
        <v>1466.5164999999993</v>
      </c>
    </row>
    <row r="34" spans="1:9" ht="15">
      <c r="A34" s="43">
        <v>41576</v>
      </c>
      <c r="B34" s="42" t="s">
        <v>453</v>
      </c>
      <c r="C34" s="42" t="s">
        <v>492</v>
      </c>
      <c r="D34" s="42"/>
      <c r="E34" s="81">
        <v>1.09</v>
      </c>
      <c r="F34" s="47">
        <f t="shared" si="3"/>
        <v>212.99999999999983</v>
      </c>
      <c r="G34" s="44"/>
      <c r="H34" s="44">
        <f t="shared" si="4"/>
        <v>7.4665</v>
      </c>
      <c r="I34" s="47">
        <f t="shared" si="5"/>
        <v>1459.0499999999993</v>
      </c>
    </row>
    <row r="35" spans="1:9" ht="15">
      <c r="A35" s="43">
        <v>41576</v>
      </c>
      <c r="B35" s="42" t="s">
        <v>453</v>
      </c>
      <c r="C35" s="42" t="s">
        <v>493</v>
      </c>
      <c r="D35" s="42"/>
      <c r="E35" s="81">
        <v>3.15</v>
      </c>
      <c r="F35" s="47">
        <f t="shared" si="3"/>
        <v>209.84999999999982</v>
      </c>
      <c r="G35" s="44"/>
      <c r="H35" s="44">
        <f t="shared" si="4"/>
        <v>21.577499999999997</v>
      </c>
      <c r="I35" s="47">
        <f t="shared" si="5"/>
        <v>1437.4724999999992</v>
      </c>
    </row>
    <row r="36" spans="1:9" ht="15">
      <c r="A36" s="43">
        <v>41578</v>
      </c>
      <c r="B36" s="42" t="s">
        <v>454</v>
      </c>
      <c r="C36" s="42" t="s">
        <v>494</v>
      </c>
      <c r="D36" s="42"/>
      <c r="E36" s="81">
        <v>12.39</v>
      </c>
      <c r="F36" s="47">
        <f t="shared" si="3"/>
        <v>197.4599999999998</v>
      </c>
      <c r="G36" s="44"/>
      <c r="H36" s="44">
        <f t="shared" si="4"/>
        <v>84.8715</v>
      </c>
      <c r="I36" s="47">
        <f t="shared" si="5"/>
        <v>1352.6009999999992</v>
      </c>
    </row>
    <row r="37" spans="1:9" ht="15">
      <c r="A37" s="43">
        <v>41578</v>
      </c>
      <c r="B37" s="42" t="s">
        <v>454</v>
      </c>
      <c r="C37" s="42" t="s">
        <v>495</v>
      </c>
      <c r="D37" s="42"/>
      <c r="E37" s="81">
        <v>4.37</v>
      </c>
      <c r="F37" s="47">
        <f t="shared" si="3"/>
        <v>193.0899999999998</v>
      </c>
      <c r="G37" s="44"/>
      <c r="H37" s="44">
        <f t="shared" si="4"/>
        <v>29.9345</v>
      </c>
      <c r="I37" s="47">
        <f t="shared" si="5"/>
        <v>1322.6664999999991</v>
      </c>
    </row>
    <row r="38" spans="1:9" ht="15">
      <c r="A38" s="43">
        <v>41578</v>
      </c>
      <c r="B38" s="42" t="s">
        <v>454</v>
      </c>
      <c r="C38" s="42" t="s">
        <v>496</v>
      </c>
      <c r="D38" s="42"/>
      <c r="E38" s="81">
        <v>2.92</v>
      </c>
      <c r="F38" s="47">
        <f t="shared" si="3"/>
        <v>190.16999999999982</v>
      </c>
      <c r="G38" s="44"/>
      <c r="H38" s="44">
        <f t="shared" si="4"/>
        <v>20.002</v>
      </c>
      <c r="I38" s="47">
        <f t="shared" si="5"/>
        <v>1302.6644999999992</v>
      </c>
    </row>
    <row r="39" spans="1:9" ht="15">
      <c r="A39" s="43">
        <v>41578</v>
      </c>
      <c r="B39" s="42" t="s">
        <v>454</v>
      </c>
      <c r="C39" s="42" t="s">
        <v>497</v>
      </c>
      <c r="D39" s="42"/>
      <c r="E39" s="81">
        <v>1.02</v>
      </c>
      <c r="F39" s="47">
        <f t="shared" si="3"/>
        <v>189.1499999999998</v>
      </c>
      <c r="G39" s="44"/>
      <c r="H39" s="44">
        <f t="shared" si="4"/>
        <v>6.987</v>
      </c>
      <c r="I39" s="47">
        <f t="shared" si="5"/>
        <v>1295.677499999999</v>
      </c>
    </row>
    <row r="40" spans="1:9" ht="15">
      <c r="A40" s="43">
        <v>41578</v>
      </c>
      <c r="B40" s="42" t="s">
        <v>455</v>
      </c>
      <c r="C40" s="42" t="s">
        <v>498</v>
      </c>
      <c r="D40" s="42"/>
      <c r="E40" s="82">
        <v>10.93</v>
      </c>
      <c r="F40" s="47">
        <f t="shared" si="3"/>
        <v>178.2199999999998</v>
      </c>
      <c r="G40" s="44"/>
      <c r="H40" s="44">
        <f t="shared" si="4"/>
        <v>74.87049999999999</v>
      </c>
      <c r="I40" s="47">
        <f t="shared" si="5"/>
        <v>1220.806999999999</v>
      </c>
    </row>
    <row r="41" spans="1:9" ht="15">
      <c r="A41" s="43">
        <v>41578</v>
      </c>
      <c r="B41" s="42" t="s">
        <v>554</v>
      </c>
      <c r="C41" s="42" t="s">
        <v>555</v>
      </c>
      <c r="D41" s="42"/>
      <c r="E41" s="44">
        <v>64</v>
      </c>
      <c r="F41" s="47">
        <f t="shared" si="3"/>
        <v>114.2199999999998</v>
      </c>
      <c r="G41" s="44"/>
      <c r="H41" s="44">
        <f t="shared" si="4"/>
        <v>438.4</v>
      </c>
      <c r="I41" s="47">
        <f t="shared" si="5"/>
        <v>782.4069999999991</v>
      </c>
    </row>
    <row r="42" spans="1:9" ht="15.75" thickBot="1">
      <c r="A42" s="43"/>
      <c r="B42" s="42"/>
      <c r="C42" s="42"/>
      <c r="D42" s="42"/>
      <c r="E42" s="45"/>
      <c r="F42" s="49">
        <f t="shared" si="3"/>
        <v>114.2199999999998</v>
      </c>
      <c r="G42" s="45"/>
      <c r="H42" s="45">
        <f t="shared" si="4"/>
        <v>0</v>
      </c>
      <c r="I42" s="49">
        <f t="shared" si="5"/>
        <v>782.4069999999991</v>
      </c>
    </row>
    <row r="43" spans="1:9" ht="15">
      <c r="A43" s="43"/>
      <c r="B43" s="22"/>
      <c r="C43" s="42"/>
      <c r="D43" s="42"/>
      <c r="E43" s="44">
        <f>SUM(E9:E42)</f>
        <v>181.09</v>
      </c>
      <c r="F43" s="31">
        <f>D8-E43</f>
        <v>114.21999999999983</v>
      </c>
      <c r="G43" s="44"/>
      <c r="H43" s="44">
        <f>SUM(H9:H42)</f>
        <v>1240.4664999999995</v>
      </c>
      <c r="I43" s="31">
        <f>G8-H43</f>
        <v>782.4069999999992</v>
      </c>
    </row>
    <row r="44" spans="1:8" ht="7.5" customHeight="1">
      <c r="A44" s="43"/>
      <c r="B44" s="22"/>
      <c r="C44" s="42"/>
      <c r="D44" s="42"/>
      <c r="E44" s="44"/>
      <c r="F44" s="40"/>
      <c r="G44" s="44"/>
      <c r="H44" s="44"/>
    </row>
    <row r="45" spans="1:8" ht="15" hidden="1">
      <c r="A45" s="43"/>
      <c r="B45" s="22"/>
      <c r="C45" s="42"/>
      <c r="D45" s="42"/>
      <c r="E45" s="44"/>
      <c r="F45" s="40"/>
      <c r="G45" s="44"/>
      <c r="H45" s="44"/>
    </row>
    <row r="46" spans="1:8" ht="36" customHeight="1" hidden="1">
      <c r="A46" s="43"/>
      <c r="B46" s="22"/>
      <c r="C46" s="42"/>
      <c r="D46" s="42"/>
      <c r="E46" s="44"/>
      <c r="F46" s="40"/>
      <c r="G46" s="44"/>
      <c r="H46" s="44"/>
    </row>
    <row r="47" spans="1:8" ht="15" hidden="1">
      <c r="A47" s="43"/>
      <c r="B47" s="22"/>
      <c r="C47" s="42"/>
      <c r="D47" s="42"/>
      <c r="E47" s="44"/>
      <c r="F47" s="40"/>
      <c r="G47" s="44"/>
      <c r="H47" s="44"/>
    </row>
    <row r="48" spans="1:8" ht="15" hidden="1">
      <c r="A48" s="43"/>
      <c r="B48" s="22"/>
      <c r="C48" s="42"/>
      <c r="D48" s="42"/>
      <c r="E48" s="44"/>
      <c r="F48" s="40"/>
      <c r="G48" s="44"/>
      <c r="H48" s="44"/>
    </row>
    <row r="49" spans="1:8" ht="15" hidden="1">
      <c r="A49" s="43"/>
      <c r="B49" s="22"/>
      <c r="C49" s="42"/>
      <c r="D49" s="42"/>
      <c r="E49" s="44"/>
      <c r="F49" s="40"/>
      <c r="G49" s="44"/>
      <c r="H49" s="44"/>
    </row>
    <row r="50" spans="1:8" ht="15" hidden="1">
      <c r="A50" s="43"/>
      <c r="B50" s="22"/>
      <c r="C50" s="42"/>
      <c r="D50" s="42"/>
      <c r="E50" s="44"/>
      <c r="F50" s="40"/>
      <c r="G50" s="44"/>
      <c r="H50" s="44"/>
    </row>
    <row r="51" spans="1:9" ht="18.75">
      <c r="A51" s="94" t="str">
        <f>+A1</f>
        <v>PROYECTO "SISTEMA DE AGUA NUEVA AMERICA"</v>
      </c>
      <c r="B51" s="94"/>
      <c r="C51" s="94"/>
      <c r="D51" s="94"/>
      <c r="E51" s="94"/>
      <c r="F51" s="94"/>
      <c r="G51" s="94"/>
      <c r="H51" s="94"/>
      <c r="I51" s="94"/>
    </row>
    <row r="52" spans="1:9" ht="15.75">
      <c r="A52" s="95" t="str">
        <f>+A2</f>
        <v>*** INFORME ECONOMICO MES DE OCTUBRE***</v>
      </c>
      <c r="B52" s="95"/>
      <c r="C52" s="95"/>
      <c r="D52" s="95"/>
      <c r="E52" s="95"/>
      <c r="F52" s="95"/>
      <c r="G52" s="34"/>
      <c r="H52" s="34"/>
      <c r="I52" s="34"/>
    </row>
    <row r="53" spans="1:9" ht="15">
      <c r="A53" s="17"/>
      <c r="B53" s="17"/>
      <c r="C53" s="17"/>
      <c r="D53" s="18"/>
      <c r="E53" s="17"/>
      <c r="F53" s="18"/>
      <c r="G53" s="17"/>
      <c r="H53" s="19"/>
      <c r="I53" s="19"/>
    </row>
    <row r="54" spans="1:9" ht="15">
      <c r="A54" s="40"/>
      <c r="B54" s="40"/>
      <c r="C54" s="40"/>
      <c r="D54" s="40"/>
      <c r="E54" s="40"/>
      <c r="F54" s="40"/>
      <c r="G54" s="40"/>
      <c r="H54" s="23" t="s">
        <v>8</v>
      </c>
      <c r="I54" s="24">
        <f>+I4</f>
        <v>6.85</v>
      </c>
    </row>
    <row r="55" spans="1:7" ht="15">
      <c r="A55" s="40"/>
      <c r="B55" s="40"/>
      <c r="C55" s="40"/>
      <c r="D55" s="40"/>
      <c r="E55" s="40"/>
      <c r="F55" s="40"/>
      <c r="G55" s="40"/>
    </row>
    <row r="56" spans="1:9" ht="15">
      <c r="A56" s="96" t="s">
        <v>0</v>
      </c>
      <c r="B56" s="105" t="s">
        <v>9</v>
      </c>
      <c r="C56" s="80" t="s">
        <v>32</v>
      </c>
      <c r="D56" s="102" t="s">
        <v>6</v>
      </c>
      <c r="E56" s="102"/>
      <c r="F56" s="102"/>
      <c r="G56" s="102" t="s">
        <v>7</v>
      </c>
      <c r="H56" s="102"/>
      <c r="I56" s="102"/>
    </row>
    <row r="57" spans="1:9" ht="15">
      <c r="A57" s="96"/>
      <c r="B57" s="105"/>
      <c r="C57" s="7" t="s">
        <v>1</v>
      </c>
      <c r="D57" s="7" t="s">
        <v>2</v>
      </c>
      <c r="E57" s="8" t="s">
        <v>3</v>
      </c>
      <c r="F57" s="9" t="s">
        <v>4</v>
      </c>
      <c r="G57" s="7" t="s">
        <v>2</v>
      </c>
      <c r="H57" s="7" t="s">
        <v>5</v>
      </c>
      <c r="I57" s="7" t="s">
        <v>4</v>
      </c>
    </row>
    <row r="58" spans="1:9" ht="15">
      <c r="A58" s="43"/>
      <c r="B58" s="42"/>
      <c r="C58" s="35" t="str">
        <f>+C8</f>
        <v>Saldo al 31/09/2013</v>
      </c>
      <c r="D58" s="28">
        <f>+SEPTIEMBRE!F196</f>
        <v>27.980000000000018</v>
      </c>
      <c r="E58" s="44"/>
      <c r="F58" s="26">
        <f>D58-E58</f>
        <v>27.980000000000018</v>
      </c>
      <c r="G58" s="27">
        <f>F58*I54</f>
        <v>191.66300000000012</v>
      </c>
      <c r="H58" s="25"/>
      <c r="I58" s="26">
        <f>G58-H58</f>
        <v>191.66300000000012</v>
      </c>
    </row>
    <row r="59" spans="1:9" ht="15.75" thickBot="1">
      <c r="A59" s="43"/>
      <c r="B59" s="42"/>
      <c r="C59" s="42"/>
      <c r="D59" s="42"/>
      <c r="E59" s="45"/>
      <c r="F59" s="49">
        <f>F58+D59-E59</f>
        <v>27.980000000000018</v>
      </c>
      <c r="G59" s="45"/>
      <c r="H59" s="45">
        <f>E59*$I$54</f>
        <v>0</v>
      </c>
      <c r="I59" s="49">
        <f>I58+G59-H59</f>
        <v>191.66300000000012</v>
      </c>
    </row>
    <row r="60" spans="1:9" ht="15">
      <c r="A60" s="43"/>
      <c r="B60" s="42"/>
      <c r="C60" s="42" t="s">
        <v>616</v>
      </c>
      <c r="D60" s="42"/>
      <c r="E60" s="44">
        <f>SUM(E59:E59)</f>
        <v>0</v>
      </c>
      <c r="F60" s="31">
        <f>D58-E60</f>
        <v>27.980000000000018</v>
      </c>
      <c r="G60" s="44"/>
      <c r="H60" s="44">
        <f>SUM(H59:H59)</f>
        <v>0</v>
      </c>
      <c r="I60" s="31">
        <f>G58-H60</f>
        <v>191.66300000000012</v>
      </c>
    </row>
    <row r="61" spans="1:8" ht="15">
      <c r="A61" s="43"/>
      <c r="B61" s="42"/>
      <c r="C61" s="42"/>
      <c r="D61" s="42"/>
      <c r="E61" s="44"/>
      <c r="F61" s="40"/>
      <c r="G61" s="44"/>
      <c r="H61" s="44"/>
    </row>
    <row r="62" spans="1:9" ht="18.75">
      <c r="A62" s="94" t="str">
        <f>+A1</f>
        <v>PROYECTO "SISTEMA DE AGUA NUEVA AMERICA"</v>
      </c>
      <c r="B62" s="94"/>
      <c r="C62" s="94"/>
      <c r="D62" s="94"/>
      <c r="E62" s="94"/>
      <c r="F62" s="94"/>
      <c r="G62" s="94"/>
      <c r="H62" s="94"/>
      <c r="I62" s="94"/>
    </row>
    <row r="63" spans="1:9" ht="15.75">
      <c r="A63" s="95" t="str">
        <f>+A2</f>
        <v>*** INFORME ECONOMICO MES DE OCTUBRE***</v>
      </c>
      <c r="B63" s="95"/>
      <c r="C63" s="95"/>
      <c r="D63" s="95"/>
      <c r="E63" s="95"/>
      <c r="F63" s="95"/>
      <c r="G63" s="95"/>
      <c r="H63" s="95"/>
      <c r="I63" s="95"/>
    </row>
    <row r="64" spans="1:9" ht="15">
      <c r="A64" s="17"/>
      <c r="B64" s="17"/>
      <c r="C64" s="17"/>
      <c r="D64" s="18"/>
      <c r="E64" s="17"/>
      <c r="F64" s="18"/>
      <c r="G64" s="17"/>
      <c r="H64" s="19"/>
      <c r="I64" s="19"/>
    </row>
    <row r="65" spans="1:9" ht="15">
      <c r="A65" s="40"/>
      <c r="B65" s="40"/>
      <c r="C65" s="40"/>
      <c r="D65" s="40"/>
      <c r="E65" s="40"/>
      <c r="F65" s="40"/>
      <c r="G65" s="40"/>
      <c r="H65" s="23" t="s">
        <v>8</v>
      </c>
      <c r="I65" s="24">
        <f>+I54</f>
        <v>6.85</v>
      </c>
    </row>
    <row r="66" spans="1:7" ht="15">
      <c r="A66" s="40"/>
      <c r="B66" s="40"/>
      <c r="C66" s="40"/>
      <c r="D66" s="40"/>
      <c r="E66" s="40"/>
      <c r="F66" s="40"/>
      <c r="G66" s="40"/>
    </row>
    <row r="67" spans="1:9" ht="15">
      <c r="A67" s="96" t="s">
        <v>0</v>
      </c>
      <c r="B67" s="105" t="s">
        <v>9</v>
      </c>
      <c r="C67" s="80" t="s">
        <v>33</v>
      </c>
      <c r="D67" s="99" t="s">
        <v>6</v>
      </c>
      <c r="E67" s="100"/>
      <c r="F67" s="101"/>
      <c r="G67" s="102" t="s">
        <v>7</v>
      </c>
      <c r="H67" s="102"/>
      <c r="I67" s="102"/>
    </row>
    <row r="68" spans="1:9" ht="15">
      <c r="A68" s="96"/>
      <c r="B68" s="105"/>
      <c r="C68" s="7" t="s">
        <v>1</v>
      </c>
      <c r="D68" s="7" t="s">
        <v>2</v>
      </c>
      <c r="E68" s="8" t="s">
        <v>3</v>
      </c>
      <c r="F68" s="9" t="s">
        <v>4</v>
      </c>
      <c r="G68" s="7" t="s">
        <v>2</v>
      </c>
      <c r="H68" s="7" t="s">
        <v>5</v>
      </c>
      <c r="I68" s="7" t="s">
        <v>4</v>
      </c>
    </row>
    <row r="69" spans="1:9" ht="15">
      <c r="A69" s="43"/>
      <c r="B69" s="42"/>
      <c r="C69" s="35" t="str">
        <f>+C58</f>
        <v>Saldo al 31/09/2013</v>
      </c>
      <c r="D69" s="41">
        <f>+SEPTIEMBRE!F197</f>
        <v>463.9776676384839</v>
      </c>
      <c r="E69" s="44"/>
      <c r="F69" s="26">
        <f>D69-E69</f>
        <v>463.9776676384839</v>
      </c>
      <c r="G69" s="27">
        <f>F69*I65</f>
        <v>3178.2470233236145</v>
      </c>
      <c r="H69" s="25"/>
      <c r="I69" s="26">
        <f>G69-H69</f>
        <v>3178.2470233236145</v>
      </c>
    </row>
    <row r="70" spans="1:9" ht="15">
      <c r="A70" s="43">
        <v>41578</v>
      </c>
      <c r="B70" s="42" t="s">
        <v>456</v>
      </c>
      <c r="C70" s="42" t="s">
        <v>199</v>
      </c>
      <c r="D70" s="42"/>
      <c r="E70" s="81">
        <v>3.64</v>
      </c>
      <c r="F70" s="47">
        <f aca="true" t="shared" si="6" ref="F70:F82">F69+D70-E70</f>
        <v>460.33766763848394</v>
      </c>
      <c r="G70" s="44"/>
      <c r="H70" s="44">
        <f aca="true" t="shared" si="7" ref="H70:H82">E70*$I$65</f>
        <v>24.934</v>
      </c>
      <c r="I70" s="47">
        <f>I69+G70-H70</f>
        <v>3153.3130233236143</v>
      </c>
    </row>
    <row r="71" spans="1:9" ht="15">
      <c r="A71" s="43">
        <v>41578</v>
      </c>
      <c r="B71" s="42" t="s">
        <v>456</v>
      </c>
      <c r="C71" s="42" t="s">
        <v>499</v>
      </c>
      <c r="D71" s="42"/>
      <c r="E71" s="81">
        <v>2.19</v>
      </c>
      <c r="F71" s="47">
        <f t="shared" si="6"/>
        <v>458.14766763848394</v>
      </c>
      <c r="G71" s="44"/>
      <c r="H71" s="44">
        <f t="shared" si="7"/>
        <v>15.001499999999998</v>
      </c>
      <c r="I71" s="47">
        <f aca="true" t="shared" si="8" ref="I71:I82">I70+G71-H71</f>
        <v>3138.3115233236144</v>
      </c>
    </row>
    <row r="72" spans="1:9" ht="15">
      <c r="A72" s="43">
        <v>41578</v>
      </c>
      <c r="B72" s="42" t="s">
        <v>456</v>
      </c>
      <c r="C72" s="42" t="s">
        <v>500</v>
      </c>
      <c r="D72" s="42"/>
      <c r="E72" s="81">
        <v>1.46</v>
      </c>
      <c r="F72" s="47">
        <f t="shared" si="6"/>
        <v>456.68766763848396</v>
      </c>
      <c r="G72" s="44"/>
      <c r="H72" s="44">
        <f t="shared" si="7"/>
        <v>10.001</v>
      </c>
      <c r="I72" s="47">
        <f t="shared" si="8"/>
        <v>3128.3105233236142</v>
      </c>
    </row>
    <row r="73" spans="1:9" ht="15">
      <c r="A73" s="43">
        <v>41578</v>
      </c>
      <c r="B73" s="42" t="s">
        <v>456</v>
      </c>
      <c r="C73" s="42" t="s">
        <v>501</v>
      </c>
      <c r="D73" s="42"/>
      <c r="E73" s="81">
        <v>2.19</v>
      </c>
      <c r="F73" s="47">
        <f t="shared" si="6"/>
        <v>454.49766763848396</v>
      </c>
      <c r="G73" s="44"/>
      <c r="H73" s="44">
        <f t="shared" si="7"/>
        <v>15.001499999999998</v>
      </c>
      <c r="I73" s="47">
        <f t="shared" si="8"/>
        <v>3113.3090233236144</v>
      </c>
    </row>
    <row r="74" spans="1:9" ht="15">
      <c r="A74" s="43">
        <v>41578</v>
      </c>
      <c r="B74" s="42" t="s">
        <v>456</v>
      </c>
      <c r="C74" s="42" t="s">
        <v>502</v>
      </c>
      <c r="D74" s="42"/>
      <c r="E74" s="81">
        <v>1.46</v>
      </c>
      <c r="F74" s="47">
        <f t="shared" si="6"/>
        <v>453.037667638484</v>
      </c>
      <c r="G74" s="44"/>
      <c r="H74" s="44">
        <f t="shared" si="7"/>
        <v>10.001</v>
      </c>
      <c r="I74" s="47">
        <f t="shared" si="8"/>
        <v>3103.308023323614</v>
      </c>
    </row>
    <row r="75" spans="1:9" ht="15">
      <c r="A75" s="43">
        <v>41578</v>
      </c>
      <c r="B75" s="42" t="s">
        <v>456</v>
      </c>
      <c r="C75" s="42" t="s">
        <v>503</v>
      </c>
      <c r="D75" s="42"/>
      <c r="E75" s="81">
        <v>1.17</v>
      </c>
      <c r="F75" s="47">
        <f t="shared" si="6"/>
        <v>451.86766763848397</v>
      </c>
      <c r="G75" s="44"/>
      <c r="H75" s="44">
        <f t="shared" si="7"/>
        <v>8.0145</v>
      </c>
      <c r="I75" s="47">
        <f t="shared" si="8"/>
        <v>3095.293523323614</v>
      </c>
    </row>
    <row r="76" spans="1:9" ht="15">
      <c r="A76" s="43">
        <v>41578</v>
      </c>
      <c r="B76" s="42" t="s">
        <v>456</v>
      </c>
      <c r="C76" s="42" t="s">
        <v>504</v>
      </c>
      <c r="D76" s="42"/>
      <c r="E76" s="81">
        <v>3.5</v>
      </c>
      <c r="F76" s="47">
        <f t="shared" si="6"/>
        <v>448.36766763848397</v>
      </c>
      <c r="G76" s="44"/>
      <c r="H76" s="44">
        <f t="shared" si="7"/>
        <v>23.974999999999998</v>
      </c>
      <c r="I76" s="47">
        <f t="shared" si="8"/>
        <v>3071.318523323614</v>
      </c>
    </row>
    <row r="77" spans="1:9" ht="15">
      <c r="A77" s="43">
        <v>41578</v>
      </c>
      <c r="B77" s="42" t="s">
        <v>456</v>
      </c>
      <c r="C77" s="42" t="s">
        <v>505</v>
      </c>
      <c r="D77" s="42"/>
      <c r="E77" s="81">
        <v>4.66</v>
      </c>
      <c r="F77" s="47">
        <f t="shared" si="6"/>
        <v>443.70766763848394</v>
      </c>
      <c r="G77" s="44"/>
      <c r="H77" s="44">
        <f t="shared" si="7"/>
        <v>31.921</v>
      </c>
      <c r="I77" s="47">
        <f t="shared" si="8"/>
        <v>3039.397523323614</v>
      </c>
    </row>
    <row r="78" spans="1:9" ht="15">
      <c r="A78" s="43">
        <v>41578</v>
      </c>
      <c r="B78" s="42" t="s">
        <v>456</v>
      </c>
      <c r="C78" s="42" t="s">
        <v>506</v>
      </c>
      <c r="D78" s="42"/>
      <c r="E78" s="81">
        <v>1.46</v>
      </c>
      <c r="F78" s="47">
        <f t="shared" si="6"/>
        <v>442.24766763848396</v>
      </c>
      <c r="G78" s="44"/>
      <c r="H78" s="44">
        <f t="shared" si="7"/>
        <v>10.001</v>
      </c>
      <c r="I78" s="47">
        <f t="shared" si="8"/>
        <v>3029.396523323614</v>
      </c>
    </row>
    <row r="79" spans="1:9" ht="15">
      <c r="A79" s="43">
        <v>41578</v>
      </c>
      <c r="B79" s="42" t="s">
        <v>457</v>
      </c>
      <c r="C79" s="42" t="s">
        <v>507</v>
      </c>
      <c r="D79" s="42"/>
      <c r="E79" s="82">
        <v>2.62</v>
      </c>
      <c r="F79" s="47">
        <f t="shared" si="6"/>
        <v>439.62766763848396</v>
      </c>
      <c r="G79" s="44"/>
      <c r="H79" s="44">
        <f t="shared" si="7"/>
        <v>17.947</v>
      </c>
      <c r="I79" s="47">
        <f t="shared" si="8"/>
        <v>3011.449523323614</v>
      </c>
    </row>
    <row r="80" spans="1:9" ht="15">
      <c r="A80" s="43">
        <v>41578</v>
      </c>
      <c r="B80" s="42" t="s">
        <v>554</v>
      </c>
      <c r="C80" s="42" t="s">
        <v>562</v>
      </c>
      <c r="D80" s="42"/>
      <c r="E80" s="44">
        <v>64</v>
      </c>
      <c r="F80" s="47">
        <f t="shared" si="6"/>
        <v>375.62766763848396</v>
      </c>
      <c r="G80" s="44"/>
      <c r="H80" s="44">
        <f t="shared" si="7"/>
        <v>438.4</v>
      </c>
      <c r="I80" s="47">
        <f t="shared" si="8"/>
        <v>2573.049523323614</v>
      </c>
    </row>
    <row r="81" spans="1:9" ht="15">
      <c r="A81" s="43">
        <v>41578</v>
      </c>
      <c r="B81" s="42" t="s">
        <v>563</v>
      </c>
      <c r="C81" s="42" t="s">
        <v>564</v>
      </c>
      <c r="D81" s="42"/>
      <c r="E81" s="44">
        <v>340</v>
      </c>
      <c r="F81" s="47">
        <f t="shared" si="6"/>
        <v>35.627667638483956</v>
      </c>
      <c r="G81" s="44"/>
      <c r="H81" s="44">
        <f t="shared" si="7"/>
        <v>2329</v>
      </c>
      <c r="I81" s="47">
        <f t="shared" si="8"/>
        <v>244.0495233236138</v>
      </c>
    </row>
    <row r="82" spans="1:9" ht="15.75" thickBot="1">
      <c r="A82" s="43"/>
      <c r="B82" s="42"/>
      <c r="C82" s="42"/>
      <c r="D82" s="42"/>
      <c r="E82" s="45"/>
      <c r="F82" s="49">
        <f t="shared" si="6"/>
        <v>35.627667638483956</v>
      </c>
      <c r="G82" s="45"/>
      <c r="H82" s="45">
        <f t="shared" si="7"/>
        <v>0</v>
      </c>
      <c r="I82" s="49">
        <f t="shared" si="8"/>
        <v>244.0495233236138</v>
      </c>
    </row>
    <row r="83" spans="1:9" ht="15">
      <c r="A83" s="43"/>
      <c r="B83" s="42"/>
      <c r="C83" s="42"/>
      <c r="D83" s="42"/>
      <c r="E83" s="44">
        <f>SUM(E70:E82)</f>
        <v>428.35</v>
      </c>
      <c r="F83" s="31">
        <f>D69-E83</f>
        <v>35.6276676384839</v>
      </c>
      <c r="G83" s="32"/>
      <c r="H83" s="33">
        <f>SUM(H70:H82)</f>
        <v>2934.1975</v>
      </c>
      <c r="I83" s="31">
        <f>G69-H83</f>
        <v>244.04952332361427</v>
      </c>
    </row>
    <row r="84" spans="1:7" ht="15">
      <c r="A84" s="43"/>
      <c r="B84" s="42"/>
      <c r="C84" s="42"/>
      <c r="D84" s="42"/>
      <c r="E84" s="44"/>
      <c r="F84" s="40"/>
      <c r="G84" s="40"/>
    </row>
    <row r="85" spans="1:7" ht="15">
      <c r="A85" s="43"/>
      <c r="B85" s="42"/>
      <c r="C85" s="42"/>
      <c r="D85" s="42"/>
      <c r="E85" s="44"/>
      <c r="F85" s="40"/>
      <c r="G85" s="40"/>
    </row>
    <row r="86" spans="1:7" ht="15">
      <c r="A86" s="43"/>
      <c r="B86" s="42"/>
      <c r="C86" s="42"/>
      <c r="D86" s="42"/>
      <c r="E86" s="44"/>
      <c r="F86" s="40"/>
      <c r="G86" s="40"/>
    </row>
    <row r="87" spans="1:7" ht="15">
      <c r="A87" s="43"/>
      <c r="B87" s="42"/>
      <c r="C87" s="42"/>
      <c r="D87" s="42"/>
      <c r="E87" s="44"/>
      <c r="F87" s="40"/>
      <c r="G87" s="40"/>
    </row>
    <row r="88" spans="1:7" ht="15">
      <c r="A88" s="43"/>
      <c r="B88" s="42"/>
      <c r="C88" s="42"/>
      <c r="D88" s="42"/>
      <c r="E88" s="44"/>
      <c r="F88" s="40"/>
      <c r="G88" s="40"/>
    </row>
    <row r="89" spans="1:7" ht="15">
      <c r="A89" s="43"/>
      <c r="B89" s="42"/>
      <c r="C89" s="42"/>
      <c r="D89" s="42"/>
      <c r="E89" s="44"/>
      <c r="F89" s="40"/>
      <c r="G89" s="40"/>
    </row>
    <row r="90" spans="1:7" ht="15">
      <c r="A90" s="43"/>
      <c r="B90" s="42"/>
      <c r="C90" s="42"/>
      <c r="D90" s="42"/>
      <c r="E90" s="44"/>
      <c r="F90" s="40" t="s">
        <v>30</v>
      </c>
      <c r="G90" s="40"/>
    </row>
    <row r="91" spans="1:7" ht="15">
      <c r="A91" s="43"/>
      <c r="B91" s="42"/>
      <c r="C91" s="42"/>
      <c r="D91" s="42"/>
      <c r="E91" s="44"/>
      <c r="F91" s="40"/>
      <c r="G91" s="40"/>
    </row>
    <row r="92" spans="1:7" ht="15">
      <c r="A92" s="43"/>
      <c r="B92" s="42"/>
      <c r="C92" s="42"/>
      <c r="D92" s="42"/>
      <c r="E92" s="44"/>
      <c r="F92" s="40"/>
      <c r="G92" s="40"/>
    </row>
    <row r="93" spans="1:9" ht="18.75">
      <c r="A93" s="94" t="str">
        <f>+A1</f>
        <v>PROYECTO "SISTEMA DE AGUA NUEVA AMERICA"</v>
      </c>
      <c r="B93" s="94"/>
      <c r="C93" s="94"/>
      <c r="D93" s="94"/>
      <c r="E93" s="94"/>
      <c r="F93" s="94"/>
      <c r="G93" s="94"/>
      <c r="H93" s="94"/>
      <c r="I93" s="94"/>
    </row>
    <row r="94" spans="1:9" ht="15.75">
      <c r="A94" s="95" t="str">
        <f>+A2</f>
        <v>*** INFORME ECONOMICO MES DE OCTUBRE***</v>
      </c>
      <c r="B94" s="95"/>
      <c r="C94" s="95"/>
      <c r="D94" s="95"/>
      <c r="E94" s="95"/>
      <c r="F94" s="95"/>
      <c r="G94" s="34"/>
      <c r="H94" s="34"/>
      <c r="I94" s="34"/>
    </row>
    <row r="95" spans="1:8" ht="15">
      <c r="A95" s="17"/>
      <c r="B95" s="17"/>
      <c r="C95" s="17"/>
      <c r="D95" s="18"/>
      <c r="E95" s="17"/>
      <c r="F95" s="40"/>
      <c r="G95" s="44"/>
      <c r="H95" s="44"/>
    </row>
    <row r="96" spans="1:9" ht="15">
      <c r="A96" s="40"/>
      <c r="B96" s="40"/>
      <c r="C96" s="40"/>
      <c r="D96" s="40"/>
      <c r="E96" s="40"/>
      <c r="F96" s="40"/>
      <c r="G96" s="40"/>
      <c r="H96" s="23" t="s">
        <v>8</v>
      </c>
      <c r="I96" s="24">
        <f>+I65</f>
        <v>6.85</v>
      </c>
    </row>
    <row r="97" spans="1:7" ht="15">
      <c r="A97" s="40"/>
      <c r="B97" s="40"/>
      <c r="C97" s="40"/>
      <c r="D97" s="40"/>
      <c r="E97" s="40"/>
      <c r="F97" s="40"/>
      <c r="G97" s="40"/>
    </row>
    <row r="98" spans="1:9" ht="15">
      <c r="A98" s="96" t="s">
        <v>0</v>
      </c>
      <c r="B98" s="105" t="s">
        <v>9</v>
      </c>
      <c r="C98" s="80" t="s">
        <v>34</v>
      </c>
      <c r="D98" s="99" t="s">
        <v>6</v>
      </c>
      <c r="E98" s="100"/>
      <c r="F98" s="101"/>
      <c r="G98" s="102" t="s">
        <v>7</v>
      </c>
      <c r="H98" s="102"/>
      <c r="I98" s="102"/>
    </row>
    <row r="99" spans="1:9" ht="15">
      <c r="A99" s="96"/>
      <c r="B99" s="105"/>
      <c r="C99" s="7" t="s">
        <v>1</v>
      </c>
      <c r="D99" s="7" t="s">
        <v>2</v>
      </c>
      <c r="E99" s="8" t="s">
        <v>3</v>
      </c>
      <c r="F99" s="9" t="s">
        <v>4</v>
      </c>
      <c r="G99" s="7" t="s">
        <v>2</v>
      </c>
      <c r="H99" s="7" t="s">
        <v>5</v>
      </c>
      <c r="I99" s="7" t="s">
        <v>4</v>
      </c>
    </row>
    <row r="100" spans="1:9" ht="15">
      <c r="A100" s="43"/>
      <c r="B100" s="42"/>
      <c r="C100" s="35" t="str">
        <f>+C69</f>
        <v>Saldo al 31/09/2013</v>
      </c>
      <c r="D100" s="41">
        <f>+SEPTIEMBRE!D133</f>
        <v>12061.62390670554</v>
      </c>
      <c r="E100" s="44"/>
      <c r="F100" s="26">
        <f>D100-E100</f>
        <v>12061.62390670554</v>
      </c>
      <c r="G100" s="27">
        <f>F100*I96</f>
        <v>82622.12376093294</v>
      </c>
      <c r="H100" s="25"/>
      <c r="I100" s="26">
        <f>G100-H100</f>
        <v>82622.12376093294</v>
      </c>
    </row>
    <row r="101" spans="1:9" ht="15">
      <c r="A101" s="43">
        <v>41567</v>
      </c>
      <c r="B101" s="42" t="s">
        <v>458</v>
      </c>
      <c r="C101" s="42" t="s">
        <v>508</v>
      </c>
      <c r="D101" s="42"/>
      <c r="E101" s="81">
        <v>583.09</v>
      </c>
      <c r="F101" s="47">
        <f>F100+D101-E101</f>
        <v>11478.53390670554</v>
      </c>
      <c r="G101" s="44"/>
      <c r="H101" s="44">
        <f>E101*$I$4</f>
        <v>3994.1665</v>
      </c>
      <c r="I101" s="47">
        <f>I100+G101-H101</f>
        <v>78627.95726093293</v>
      </c>
    </row>
    <row r="102" spans="1:9" ht="15">
      <c r="A102" s="43">
        <v>41567</v>
      </c>
      <c r="B102" s="42" t="s">
        <v>458</v>
      </c>
      <c r="C102" s="42" t="s">
        <v>509</v>
      </c>
      <c r="D102" s="42"/>
      <c r="E102" s="81">
        <v>87.46</v>
      </c>
      <c r="F102" s="47">
        <f aca="true" t="shared" si="9" ref="F102:F142">F101+D102-E102</f>
        <v>11391.07390670554</v>
      </c>
      <c r="G102" s="44"/>
      <c r="H102" s="44">
        <f aca="true" t="shared" si="10" ref="H102:H142">E102*$I$4</f>
        <v>599.1009999999999</v>
      </c>
      <c r="I102" s="47">
        <f aca="true" t="shared" si="11" ref="I102:I142">I101+G102-H102</f>
        <v>78028.85626093294</v>
      </c>
    </row>
    <row r="103" spans="1:9" ht="15">
      <c r="A103" s="43">
        <v>41567</v>
      </c>
      <c r="B103" s="42" t="s">
        <v>458</v>
      </c>
      <c r="C103" s="42" t="s">
        <v>510</v>
      </c>
      <c r="D103" s="42"/>
      <c r="E103" s="81">
        <v>635.57</v>
      </c>
      <c r="F103" s="47">
        <f t="shared" si="9"/>
        <v>10755.50390670554</v>
      </c>
      <c r="G103" s="44"/>
      <c r="H103" s="44">
        <f t="shared" si="10"/>
        <v>4353.654500000001</v>
      </c>
      <c r="I103" s="47">
        <f t="shared" si="11"/>
        <v>73675.20176093293</v>
      </c>
    </row>
    <row r="104" spans="1:9" ht="15">
      <c r="A104" s="43">
        <v>41567</v>
      </c>
      <c r="B104" s="42" t="s">
        <v>458</v>
      </c>
      <c r="C104" s="42" t="s">
        <v>511</v>
      </c>
      <c r="D104" s="42"/>
      <c r="E104" s="81">
        <v>325.36</v>
      </c>
      <c r="F104" s="47">
        <f t="shared" si="9"/>
        <v>10430.14390670554</v>
      </c>
      <c r="G104" s="44"/>
      <c r="H104" s="44">
        <f t="shared" si="10"/>
        <v>2228.716</v>
      </c>
      <c r="I104" s="47">
        <f t="shared" si="11"/>
        <v>71446.48576093293</v>
      </c>
    </row>
    <row r="105" spans="1:9" ht="15">
      <c r="A105" s="43">
        <v>41567</v>
      </c>
      <c r="B105" s="42" t="s">
        <v>458</v>
      </c>
      <c r="C105" s="42" t="s">
        <v>512</v>
      </c>
      <c r="D105" s="42"/>
      <c r="E105" s="81">
        <v>227.41</v>
      </c>
      <c r="F105" s="47">
        <f t="shared" si="9"/>
        <v>10202.73390670554</v>
      </c>
      <c r="G105" s="44"/>
      <c r="H105" s="44">
        <f t="shared" si="10"/>
        <v>1557.7585</v>
      </c>
      <c r="I105" s="47">
        <f t="shared" si="11"/>
        <v>69888.72726093294</v>
      </c>
    </row>
    <row r="106" spans="1:9" ht="15">
      <c r="A106" s="43">
        <v>41567</v>
      </c>
      <c r="B106" s="42" t="s">
        <v>458</v>
      </c>
      <c r="C106" s="42" t="s">
        <v>513</v>
      </c>
      <c r="D106" s="42"/>
      <c r="E106" s="81">
        <v>114.29</v>
      </c>
      <c r="F106" s="47">
        <f t="shared" si="9"/>
        <v>10088.44390670554</v>
      </c>
      <c r="G106" s="44"/>
      <c r="H106" s="44">
        <f t="shared" si="10"/>
        <v>782.8865</v>
      </c>
      <c r="I106" s="47">
        <f t="shared" si="11"/>
        <v>69105.84076093294</v>
      </c>
    </row>
    <row r="107" spans="1:9" ht="15">
      <c r="A107" s="43">
        <v>41567</v>
      </c>
      <c r="B107" s="42" t="s">
        <v>458</v>
      </c>
      <c r="C107" s="42" t="s">
        <v>514</v>
      </c>
      <c r="D107" s="42"/>
      <c r="E107" s="81">
        <v>6.51</v>
      </c>
      <c r="F107" s="47">
        <f t="shared" si="9"/>
        <v>10081.933906705539</v>
      </c>
      <c r="G107" s="44"/>
      <c r="H107" s="44">
        <f t="shared" si="10"/>
        <v>44.5935</v>
      </c>
      <c r="I107" s="47">
        <f t="shared" si="11"/>
        <v>69061.24726093294</v>
      </c>
    </row>
    <row r="108" spans="1:9" ht="15">
      <c r="A108" s="43">
        <v>41567</v>
      </c>
      <c r="B108" s="42" t="s">
        <v>458</v>
      </c>
      <c r="C108" s="42" t="s">
        <v>515</v>
      </c>
      <c r="D108" s="42"/>
      <c r="E108" s="81">
        <v>2.1</v>
      </c>
      <c r="F108" s="47">
        <f t="shared" si="9"/>
        <v>10079.833906705539</v>
      </c>
      <c r="G108" s="44"/>
      <c r="H108" s="44">
        <f t="shared" si="10"/>
        <v>14.385</v>
      </c>
      <c r="I108" s="47">
        <f t="shared" si="11"/>
        <v>69046.86226093295</v>
      </c>
    </row>
    <row r="109" spans="1:9" ht="15">
      <c r="A109" s="43">
        <v>41567</v>
      </c>
      <c r="B109" s="42" t="s">
        <v>458</v>
      </c>
      <c r="C109" s="42" t="s">
        <v>516</v>
      </c>
      <c r="D109" s="42"/>
      <c r="E109" s="81">
        <v>5.91</v>
      </c>
      <c r="F109" s="47">
        <f t="shared" si="9"/>
        <v>10073.923906705539</v>
      </c>
      <c r="G109" s="44"/>
      <c r="H109" s="44">
        <f t="shared" si="10"/>
        <v>40.4835</v>
      </c>
      <c r="I109" s="47">
        <f t="shared" si="11"/>
        <v>69006.37876093294</v>
      </c>
    </row>
    <row r="110" spans="1:9" ht="15">
      <c r="A110" s="43">
        <v>41567</v>
      </c>
      <c r="B110" s="42" t="s">
        <v>458</v>
      </c>
      <c r="C110" s="42" t="s">
        <v>517</v>
      </c>
      <c r="D110" s="42"/>
      <c r="E110" s="81">
        <v>32.43</v>
      </c>
      <c r="F110" s="47">
        <f t="shared" si="9"/>
        <v>10041.493906705538</v>
      </c>
      <c r="G110" s="44"/>
      <c r="H110" s="44">
        <f t="shared" si="10"/>
        <v>222.1455</v>
      </c>
      <c r="I110" s="47">
        <f t="shared" si="11"/>
        <v>68784.23326093295</v>
      </c>
    </row>
    <row r="111" spans="1:9" ht="15">
      <c r="A111" s="43">
        <v>41567</v>
      </c>
      <c r="B111" s="42" t="s">
        <v>458</v>
      </c>
      <c r="C111" s="42" t="s">
        <v>518</v>
      </c>
      <c r="D111" s="42"/>
      <c r="E111" s="81">
        <v>15.36</v>
      </c>
      <c r="F111" s="47">
        <f t="shared" si="9"/>
        <v>10026.133906705538</v>
      </c>
      <c r="G111" s="44"/>
      <c r="H111" s="44">
        <f t="shared" si="10"/>
        <v>105.216</v>
      </c>
      <c r="I111" s="47">
        <f t="shared" si="11"/>
        <v>68679.01726093295</v>
      </c>
    </row>
    <row r="112" spans="1:9" ht="15">
      <c r="A112" s="43">
        <v>41567</v>
      </c>
      <c r="B112" s="42" t="s">
        <v>458</v>
      </c>
      <c r="C112" s="42" t="s">
        <v>519</v>
      </c>
      <c r="D112" s="42"/>
      <c r="E112" s="81">
        <v>10.09</v>
      </c>
      <c r="F112" s="47">
        <f t="shared" si="9"/>
        <v>10016.043906705538</v>
      </c>
      <c r="G112" s="44"/>
      <c r="H112" s="44">
        <f t="shared" si="10"/>
        <v>69.1165</v>
      </c>
      <c r="I112" s="47">
        <f t="shared" si="11"/>
        <v>68609.90076093294</v>
      </c>
    </row>
    <row r="113" spans="1:9" ht="15">
      <c r="A113" s="43">
        <v>41567</v>
      </c>
      <c r="B113" s="42" t="s">
        <v>458</v>
      </c>
      <c r="C113" s="42" t="s">
        <v>520</v>
      </c>
      <c r="D113" s="42"/>
      <c r="E113" s="81">
        <v>19.24</v>
      </c>
      <c r="F113" s="47">
        <f t="shared" si="9"/>
        <v>9996.803906705538</v>
      </c>
      <c r="G113" s="44"/>
      <c r="H113" s="44">
        <f t="shared" si="10"/>
        <v>131.79399999999998</v>
      </c>
      <c r="I113" s="47">
        <f t="shared" si="11"/>
        <v>68478.10676093295</v>
      </c>
    </row>
    <row r="114" spans="1:9" ht="15">
      <c r="A114" s="43">
        <v>41567</v>
      </c>
      <c r="B114" s="42" t="s">
        <v>458</v>
      </c>
      <c r="C114" s="42" t="s">
        <v>521</v>
      </c>
      <c r="D114" s="42"/>
      <c r="E114" s="81">
        <v>9.73</v>
      </c>
      <c r="F114" s="47">
        <f t="shared" si="9"/>
        <v>9987.073906705538</v>
      </c>
      <c r="G114" s="44"/>
      <c r="H114" s="44">
        <f t="shared" si="10"/>
        <v>66.6505</v>
      </c>
      <c r="I114" s="47">
        <f t="shared" si="11"/>
        <v>68411.45626093294</v>
      </c>
    </row>
    <row r="115" spans="1:9" ht="15">
      <c r="A115" s="43">
        <v>41567</v>
      </c>
      <c r="B115" s="42" t="s">
        <v>458</v>
      </c>
      <c r="C115" s="42" t="s">
        <v>522</v>
      </c>
      <c r="D115" s="42"/>
      <c r="E115" s="81">
        <v>29.69</v>
      </c>
      <c r="F115" s="47">
        <f t="shared" si="9"/>
        <v>9957.383906705538</v>
      </c>
      <c r="G115" s="44"/>
      <c r="H115" s="44">
        <f t="shared" si="10"/>
        <v>203.3765</v>
      </c>
      <c r="I115" s="47">
        <f t="shared" si="11"/>
        <v>68208.07976093295</v>
      </c>
    </row>
    <row r="116" spans="1:9" ht="15">
      <c r="A116" s="43">
        <v>41567</v>
      </c>
      <c r="B116" s="42" t="s">
        <v>458</v>
      </c>
      <c r="C116" s="42" t="s">
        <v>523</v>
      </c>
      <c r="D116" s="42"/>
      <c r="E116" s="81">
        <v>12.97</v>
      </c>
      <c r="F116" s="47">
        <f t="shared" si="9"/>
        <v>9944.413906705538</v>
      </c>
      <c r="G116" s="44"/>
      <c r="H116" s="44">
        <f t="shared" si="10"/>
        <v>88.8445</v>
      </c>
      <c r="I116" s="47">
        <f t="shared" si="11"/>
        <v>68119.23526093294</v>
      </c>
    </row>
    <row r="117" spans="1:9" ht="15">
      <c r="A117" s="43">
        <v>41567</v>
      </c>
      <c r="B117" s="42" t="s">
        <v>458</v>
      </c>
      <c r="C117" s="42" t="s">
        <v>524</v>
      </c>
      <c r="D117" s="42"/>
      <c r="E117" s="81">
        <v>4.97</v>
      </c>
      <c r="F117" s="47">
        <f t="shared" si="9"/>
        <v>9939.44390670554</v>
      </c>
      <c r="G117" s="44"/>
      <c r="H117" s="44">
        <f t="shared" si="10"/>
        <v>34.0445</v>
      </c>
      <c r="I117" s="47">
        <f t="shared" si="11"/>
        <v>68085.19076093294</v>
      </c>
    </row>
    <row r="118" spans="1:9" ht="15">
      <c r="A118" s="43">
        <v>41567</v>
      </c>
      <c r="B118" s="42" t="s">
        <v>458</v>
      </c>
      <c r="C118" s="42" t="s">
        <v>525</v>
      </c>
      <c r="D118" s="42"/>
      <c r="E118" s="81">
        <v>64.14</v>
      </c>
      <c r="F118" s="47">
        <f t="shared" si="9"/>
        <v>9875.30390670554</v>
      </c>
      <c r="G118" s="44"/>
      <c r="H118" s="44">
        <f t="shared" si="10"/>
        <v>439.359</v>
      </c>
      <c r="I118" s="47">
        <f t="shared" si="11"/>
        <v>67645.83176093294</v>
      </c>
    </row>
    <row r="119" spans="1:9" ht="15">
      <c r="A119" s="43">
        <v>41567</v>
      </c>
      <c r="B119" s="42" t="s">
        <v>458</v>
      </c>
      <c r="C119" s="42" t="s">
        <v>526</v>
      </c>
      <c r="D119" s="42"/>
      <c r="E119" s="81">
        <v>1530.61</v>
      </c>
      <c r="F119" s="47">
        <f t="shared" si="9"/>
        <v>8344.69390670554</v>
      </c>
      <c r="G119" s="44"/>
      <c r="H119" s="44">
        <f t="shared" si="10"/>
        <v>10484.678499999998</v>
      </c>
      <c r="I119" s="47">
        <f t="shared" si="11"/>
        <v>57161.153260932944</v>
      </c>
    </row>
    <row r="120" spans="1:9" ht="15">
      <c r="A120" s="43">
        <v>41567</v>
      </c>
      <c r="B120" s="42" t="s">
        <v>458</v>
      </c>
      <c r="C120" s="42" t="s">
        <v>527</v>
      </c>
      <c r="D120" s="42"/>
      <c r="E120" s="81">
        <v>495.63</v>
      </c>
      <c r="F120" s="47">
        <f t="shared" si="9"/>
        <v>7849.063906705539</v>
      </c>
      <c r="G120" s="44"/>
      <c r="H120" s="44">
        <f t="shared" si="10"/>
        <v>3395.0654999999997</v>
      </c>
      <c r="I120" s="47">
        <f t="shared" si="11"/>
        <v>53766.08776093295</v>
      </c>
    </row>
    <row r="121" spans="1:9" ht="15">
      <c r="A121" s="43">
        <v>41567</v>
      </c>
      <c r="B121" s="42" t="s">
        <v>459</v>
      </c>
      <c r="C121" s="42" t="s">
        <v>528</v>
      </c>
      <c r="D121" s="42"/>
      <c r="E121" s="81">
        <v>732.07</v>
      </c>
      <c r="F121" s="47">
        <f t="shared" si="9"/>
        <v>7116.993906705539</v>
      </c>
      <c r="G121" s="44"/>
      <c r="H121" s="44">
        <f t="shared" si="10"/>
        <v>5014.6795</v>
      </c>
      <c r="I121" s="47">
        <f t="shared" si="11"/>
        <v>48751.40826093295</v>
      </c>
    </row>
    <row r="122" spans="1:9" ht="15">
      <c r="A122" s="43">
        <v>41567</v>
      </c>
      <c r="B122" s="42" t="s">
        <v>459</v>
      </c>
      <c r="C122" s="42" t="s">
        <v>529</v>
      </c>
      <c r="D122" s="42"/>
      <c r="E122" s="81">
        <v>534.4</v>
      </c>
      <c r="F122" s="47">
        <f t="shared" si="9"/>
        <v>6582.59390670554</v>
      </c>
      <c r="G122" s="44"/>
      <c r="H122" s="44">
        <f t="shared" si="10"/>
        <v>3660.64</v>
      </c>
      <c r="I122" s="47">
        <f t="shared" si="11"/>
        <v>45090.76826093295</v>
      </c>
    </row>
    <row r="123" spans="1:9" ht="15">
      <c r="A123" s="43">
        <v>41567</v>
      </c>
      <c r="B123" s="42" t="s">
        <v>459</v>
      </c>
      <c r="C123" s="42" t="s">
        <v>530</v>
      </c>
      <c r="D123" s="42"/>
      <c r="E123" s="81">
        <v>537.14</v>
      </c>
      <c r="F123" s="47">
        <f t="shared" si="9"/>
        <v>6045.453906705539</v>
      </c>
      <c r="G123" s="44"/>
      <c r="H123" s="44">
        <f t="shared" si="10"/>
        <v>3679.4089999999997</v>
      </c>
      <c r="I123" s="47">
        <f t="shared" si="11"/>
        <v>41411.35926093295</v>
      </c>
    </row>
    <row r="124" spans="1:9" ht="15">
      <c r="A124" s="43">
        <v>41567</v>
      </c>
      <c r="B124" s="42" t="s">
        <v>459</v>
      </c>
      <c r="C124" s="42" t="s">
        <v>531</v>
      </c>
      <c r="D124" s="42"/>
      <c r="E124" s="81">
        <v>110.79</v>
      </c>
      <c r="F124" s="47">
        <f t="shared" si="9"/>
        <v>5934.663906705539</v>
      </c>
      <c r="G124" s="44"/>
      <c r="H124" s="44">
        <f t="shared" si="10"/>
        <v>758.9115</v>
      </c>
      <c r="I124" s="47">
        <f t="shared" si="11"/>
        <v>40652.44776093295</v>
      </c>
    </row>
    <row r="125" spans="1:9" ht="15">
      <c r="A125" s="43">
        <v>41567</v>
      </c>
      <c r="B125" s="42" t="s">
        <v>459</v>
      </c>
      <c r="C125" s="42" t="s">
        <v>532</v>
      </c>
      <c r="D125" s="42"/>
      <c r="E125" s="81">
        <v>244.9</v>
      </c>
      <c r="F125" s="47">
        <f t="shared" si="9"/>
        <v>5689.76390670554</v>
      </c>
      <c r="G125" s="44"/>
      <c r="H125" s="44">
        <f t="shared" si="10"/>
        <v>1677.565</v>
      </c>
      <c r="I125" s="47">
        <f t="shared" si="11"/>
        <v>38974.882760932946</v>
      </c>
    </row>
    <row r="126" spans="1:9" ht="15">
      <c r="A126" s="43">
        <v>41567</v>
      </c>
      <c r="B126" s="42" t="s">
        <v>459</v>
      </c>
      <c r="C126" s="42" t="s">
        <v>533</v>
      </c>
      <c r="D126" s="42"/>
      <c r="E126" s="81">
        <v>6.51</v>
      </c>
      <c r="F126" s="47">
        <f t="shared" si="9"/>
        <v>5683.2539067055395</v>
      </c>
      <c r="G126" s="44"/>
      <c r="H126" s="44">
        <f t="shared" si="10"/>
        <v>44.5935</v>
      </c>
      <c r="I126" s="47">
        <f t="shared" si="11"/>
        <v>38930.28926093294</v>
      </c>
    </row>
    <row r="127" spans="1:9" ht="15">
      <c r="A127" s="43">
        <v>41567</v>
      </c>
      <c r="B127" s="42" t="s">
        <v>459</v>
      </c>
      <c r="C127" s="42" t="s">
        <v>534</v>
      </c>
      <c r="D127" s="42"/>
      <c r="E127" s="81">
        <v>2.1</v>
      </c>
      <c r="F127" s="47">
        <f t="shared" si="9"/>
        <v>5681.153906705539</v>
      </c>
      <c r="G127" s="44"/>
      <c r="H127" s="44">
        <f t="shared" si="10"/>
        <v>14.385</v>
      </c>
      <c r="I127" s="47">
        <f t="shared" si="11"/>
        <v>38915.90426093294</v>
      </c>
    </row>
    <row r="128" spans="1:9" ht="15">
      <c r="A128" s="43">
        <v>41567</v>
      </c>
      <c r="B128" s="42" t="s">
        <v>459</v>
      </c>
      <c r="C128" s="42" t="s">
        <v>535</v>
      </c>
      <c r="D128" s="42"/>
      <c r="E128" s="81">
        <v>5.91</v>
      </c>
      <c r="F128" s="47">
        <f t="shared" si="9"/>
        <v>5675.243906705539</v>
      </c>
      <c r="G128" s="44"/>
      <c r="H128" s="44">
        <f t="shared" si="10"/>
        <v>40.4835</v>
      </c>
      <c r="I128" s="47">
        <f t="shared" si="11"/>
        <v>38875.42076093294</v>
      </c>
    </row>
    <row r="129" spans="1:9" ht="15">
      <c r="A129" s="43">
        <v>41567</v>
      </c>
      <c r="B129" s="42" t="s">
        <v>459</v>
      </c>
      <c r="C129" s="42" t="s">
        <v>536</v>
      </c>
      <c r="D129" s="42"/>
      <c r="E129" s="81">
        <v>32.43</v>
      </c>
      <c r="F129" s="47">
        <f t="shared" si="9"/>
        <v>5642.813906705539</v>
      </c>
      <c r="G129" s="44"/>
      <c r="H129" s="44">
        <f t="shared" si="10"/>
        <v>222.1455</v>
      </c>
      <c r="I129" s="47">
        <f t="shared" si="11"/>
        <v>38653.27526093294</v>
      </c>
    </row>
    <row r="130" spans="1:9" ht="15">
      <c r="A130" s="43">
        <v>41567</v>
      </c>
      <c r="B130" s="42" t="s">
        <v>459</v>
      </c>
      <c r="C130" s="42" t="s">
        <v>537</v>
      </c>
      <c r="D130" s="42"/>
      <c r="E130" s="81">
        <v>15.36</v>
      </c>
      <c r="F130" s="47">
        <f t="shared" si="9"/>
        <v>5627.453906705539</v>
      </c>
      <c r="G130" s="44"/>
      <c r="H130" s="44">
        <f t="shared" si="10"/>
        <v>105.216</v>
      </c>
      <c r="I130" s="47">
        <f t="shared" si="11"/>
        <v>38548.05926093294</v>
      </c>
    </row>
    <row r="131" spans="1:9" ht="15">
      <c r="A131" s="43">
        <v>41567</v>
      </c>
      <c r="B131" s="42" t="s">
        <v>459</v>
      </c>
      <c r="C131" s="42" t="s">
        <v>538</v>
      </c>
      <c r="D131" s="42"/>
      <c r="E131" s="81">
        <v>10.09</v>
      </c>
      <c r="F131" s="47">
        <f t="shared" si="9"/>
        <v>5617.363906705539</v>
      </c>
      <c r="G131" s="44"/>
      <c r="H131" s="44">
        <f t="shared" si="10"/>
        <v>69.1165</v>
      </c>
      <c r="I131" s="47">
        <f t="shared" si="11"/>
        <v>38478.94276093294</v>
      </c>
    </row>
    <row r="132" spans="1:9" ht="15">
      <c r="A132" s="43">
        <v>41567</v>
      </c>
      <c r="B132" s="42" t="s">
        <v>459</v>
      </c>
      <c r="C132" s="42" t="s">
        <v>539</v>
      </c>
      <c r="D132" s="42"/>
      <c r="E132" s="81">
        <v>19.24</v>
      </c>
      <c r="F132" s="47">
        <f t="shared" si="9"/>
        <v>5598.123906705539</v>
      </c>
      <c r="G132" s="44"/>
      <c r="H132" s="44">
        <f t="shared" si="10"/>
        <v>131.79399999999998</v>
      </c>
      <c r="I132" s="47">
        <f t="shared" si="11"/>
        <v>38347.14876093294</v>
      </c>
    </row>
    <row r="133" spans="1:9" ht="15">
      <c r="A133" s="43">
        <v>41567</v>
      </c>
      <c r="B133" s="42" t="s">
        <v>459</v>
      </c>
      <c r="C133" s="42" t="s">
        <v>540</v>
      </c>
      <c r="D133" s="42"/>
      <c r="E133" s="81">
        <v>9.73</v>
      </c>
      <c r="F133" s="47">
        <f t="shared" si="9"/>
        <v>5588.39390670554</v>
      </c>
      <c r="G133" s="44"/>
      <c r="H133" s="44">
        <f t="shared" si="10"/>
        <v>66.6505</v>
      </c>
      <c r="I133" s="47">
        <f t="shared" si="11"/>
        <v>38280.49826093294</v>
      </c>
    </row>
    <row r="134" spans="1:9" ht="15">
      <c r="A134" s="43">
        <v>41567</v>
      </c>
      <c r="B134" s="42" t="s">
        <v>459</v>
      </c>
      <c r="C134" s="42" t="s">
        <v>541</v>
      </c>
      <c r="D134" s="42"/>
      <c r="E134" s="81">
        <v>29.69</v>
      </c>
      <c r="F134" s="47">
        <f t="shared" si="9"/>
        <v>5558.70390670554</v>
      </c>
      <c r="G134" s="44"/>
      <c r="H134" s="44">
        <f t="shared" si="10"/>
        <v>203.3765</v>
      </c>
      <c r="I134" s="47">
        <f t="shared" si="11"/>
        <v>38077.12176093294</v>
      </c>
    </row>
    <row r="135" spans="1:9" ht="15">
      <c r="A135" s="43">
        <v>41567</v>
      </c>
      <c r="B135" s="42" t="s">
        <v>459</v>
      </c>
      <c r="C135" s="42" t="s">
        <v>542</v>
      </c>
      <c r="D135" s="42"/>
      <c r="E135" s="81">
        <v>12.97</v>
      </c>
      <c r="F135" s="47">
        <f t="shared" si="9"/>
        <v>5545.73390670554</v>
      </c>
      <c r="G135" s="44"/>
      <c r="H135" s="44">
        <f t="shared" si="10"/>
        <v>88.8445</v>
      </c>
      <c r="I135" s="47">
        <f t="shared" si="11"/>
        <v>37988.27726093294</v>
      </c>
    </row>
    <row r="136" spans="1:9" ht="15">
      <c r="A136" s="43">
        <v>41567</v>
      </c>
      <c r="B136" s="42" t="s">
        <v>459</v>
      </c>
      <c r="C136" s="42" t="s">
        <v>543</v>
      </c>
      <c r="D136" s="42"/>
      <c r="E136" s="81">
        <v>4.97</v>
      </c>
      <c r="F136" s="47">
        <f t="shared" si="9"/>
        <v>5540.76390670554</v>
      </c>
      <c r="G136" s="44"/>
      <c r="H136" s="44">
        <f t="shared" si="10"/>
        <v>34.0445</v>
      </c>
      <c r="I136" s="47">
        <f t="shared" si="11"/>
        <v>37954.23276093294</v>
      </c>
    </row>
    <row r="137" spans="1:9" ht="15">
      <c r="A137" s="43">
        <v>41567</v>
      </c>
      <c r="B137" s="42" t="s">
        <v>459</v>
      </c>
      <c r="C137" s="42" t="s">
        <v>544</v>
      </c>
      <c r="D137" s="42"/>
      <c r="E137" s="81">
        <v>33.59</v>
      </c>
      <c r="F137" s="47">
        <f t="shared" si="9"/>
        <v>5507.17390670554</v>
      </c>
      <c r="G137" s="44"/>
      <c r="H137" s="44">
        <f t="shared" si="10"/>
        <v>230.09150000000002</v>
      </c>
      <c r="I137" s="47">
        <f t="shared" si="11"/>
        <v>37724.141260932935</v>
      </c>
    </row>
    <row r="138" spans="1:9" ht="15">
      <c r="A138" s="43">
        <v>41567</v>
      </c>
      <c r="B138" s="42" t="s">
        <v>459</v>
      </c>
      <c r="C138" s="42" t="s">
        <v>545</v>
      </c>
      <c r="D138" s="42"/>
      <c r="E138" s="81">
        <v>3008.75</v>
      </c>
      <c r="F138" s="47">
        <f t="shared" si="9"/>
        <v>2498.4239067055396</v>
      </c>
      <c r="G138" s="44"/>
      <c r="H138" s="44">
        <f t="shared" si="10"/>
        <v>20609.9375</v>
      </c>
      <c r="I138" s="47">
        <f t="shared" si="11"/>
        <v>17114.203760932935</v>
      </c>
    </row>
    <row r="139" spans="1:9" ht="15">
      <c r="A139" s="43">
        <v>41578</v>
      </c>
      <c r="B139" s="42" t="s">
        <v>460</v>
      </c>
      <c r="C139" s="42" t="s">
        <v>556</v>
      </c>
      <c r="D139" s="42"/>
      <c r="E139" s="82">
        <v>1628.13</v>
      </c>
      <c r="F139" s="47">
        <f t="shared" si="9"/>
        <v>870.2939067055395</v>
      </c>
      <c r="G139" s="44"/>
      <c r="H139" s="44">
        <f t="shared" si="10"/>
        <v>11152.6905</v>
      </c>
      <c r="I139" s="47">
        <f t="shared" si="11"/>
        <v>5961.513260932934</v>
      </c>
    </row>
    <row r="140" spans="1:9" ht="15">
      <c r="A140" s="43">
        <v>41578</v>
      </c>
      <c r="B140" s="42" t="s">
        <v>553</v>
      </c>
      <c r="C140" s="42" t="s">
        <v>557</v>
      </c>
      <c r="D140" s="42"/>
      <c r="E140" s="48">
        <v>800</v>
      </c>
      <c r="F140" s="47">
        <f t="shared" si="9"/>
        <v>70.29390670553948</v>
      </c>
      <c r="G140" s="44"/>
      <c r="H140" s="44">
        <f t="shared" si="10"/>
        <v>5480</v>
      </c>
      <c r="I140" s="47">
        <f t="shared" si="11"/>
        <v>481.5132609329339</v>
      </c>
    </row>
    <row r="141" spans="1:9" ht="15">
      <c r="A141" s="43">
        <v>41578</v>
      </c>
      <c r="B141" s="42" t="s">
        <v>558</v>
      </c>
      <c r="C141" s="42" t="s">
        <v>559</v>
      </c>
      <c r="D141" s="42"/>
      <c r="E141" s="44">
        <v>70.29</v>
      </c>
      <c r="F141" s="47">
        <f t="shared" si="9"/>
        <v>0.003906705539478139</v>
      </c>
      <c r="G141" s="44"/>
      <c r="H141" s="44">
        <f t="shared" si="10"/>
        <v>481.48650000000004</v>
      </c>
      <c r="I141" s="47">
        <f t="shared" si="11"/>
        <v>0.026760932933882486</v>
      </c>
    </row>
    <row r="142" spans="1:9" ht="15.75" thickBot="1">
      <c r="A142" s="43"/>
      <c r="B142" s="42"/>
      <c r="C142" s="42"/>
      <c r="D142" s="42"/>
      <c r="E142" s="45"/>
      <c r="F142" s="49">
        <f t="shared" si="9"/>
        <v>0.003906705539478139</v>
      </c>
      <c r="G142" s="45"/>
      <c r="H142" s="45">
        <f t="shared" si="10"/>
        <v>0</v>
      </c>
      <c r="I142" s="49">
        <f t="shared" si="11"/>
        <v>0.026760932933882486</v>
      </c>
    </row>
    <row r="143" spans="1:9" ht="15">
      <c r="A143" s="43"/>
      <c r="B143" s="42"/>
      <c r="C143" s="42"/>
      <c r="D143" s="42"/>
      <c r="E143" s="44">
        <f>SUM(E101:E142)</f>
        <v>12061.619999999999</v>
      </c>
      <c r="F143" s="47">
        <v>0</v>
      </c>
      <c r="G143" s="44"/>
      <c r="H143" s="44">
        <f>SUM(H101:H142)</f>
        <v>82622.09700000002</v>
      </c>
      <c r="I143" s="14">
        <f>G100-H143</f>
        <v>0.02676093291665893</v>
      </c>
    </row>
    <row r="144" spans="1:8" ht="15">
      <c r="A144" s="43"/>
      <c r="B144" s="42"/>
      <c r="C144" s="42"/>
      <c r="D144" s="42"/>
      <c r="E144" s="44"/>
      <c r="F144" s="40"/>
      <c r="G144" s="44"/>
      <c r="H144" s="44"/>
    </row>
    <row r="145" spans="1:8" ht="15">
      <c r="A145" s="43"/>
      <c r="B145" s="42"/>
      <c r="C145" s="42"/>
      <c r="D145" s="42"/>
      <c r="E145" s="44"/>
      <c r="F145" s="40"/>
      <c r="G145" s="44"/>
      <c r="H145" s="44"/>
    </row>
    <row r="146" spans="1:8" ht="15">
      <c r="A146" s="43"/>
      <c r="B146" s="42"/>
      <c r="C146" s="42"/>
      <c r="D146" s="42"/>
      <c r="E146" s="44"/>
      <c r="F146" s="40"/>
      <c r="G146" s="44"/>
      <c r="H146" s="44"/>
    </row>
    <row r="147" spans="1:9" ht="18.75">
      <c r="A147" s="43"/>
      <c r="B147" s="42"/>
      <c r="C147" s="42"/>
      <c r="D147" s="42"/>
      <c r="E147" s="44"/>
      <c r="F147" s="78"/>
      <c r="G147" s="78"/>
      <c r="H147" s="78"/>
      <c r="I147" s="78"/>
    </row>
    <row r="148" spans="1:9" ht="15.75">
      <c r="A148" s="43"/>
      <c r="B148" s="42"/>
      <c r="C148" s="42"/>
      <c r="D148" s="42"/>
      <c r="E148" s="44"/>
      <c r="F148" s="79"/>
      <c r="G148" s="79"/>
      <c r="H148" s="79"/>
      <c r="I148" s="79"/>
    </row>
    <row r="149" spans="1:9" ht="15">
      <c r="A149" s="43"/>
      <c r="B149" s="42"/>
      <c r="C149" s="42"/>
      <c r="D149" s="42"/>
      <c r="E149" s="44"/>
      <c r="F149" s="18"/>
      <c r="G149" s="17"/>
      <c r="H149" s="19"/>
      <c r="I149" s="19"/>
    </row>
    <row r="150" spans="1:7" ht="15">
      <c r="A150" s="43"/>
      <c r="B150" s="42"/>
      <c r="C150" s="42"/>
      <c r="D150" s="42"/>
      <c r="E150" s="44"/>
      <c r="F150" s="40"/>
      <c r="G150" s="40"/>
    </row>
    <row r="151" spans="1:7" ht="15">
      <c r="A151" s="43"/>
      <c r="B151" s="42"/>
      <c r="C151" s="42"/>
      <c r="D151" s="42"/>
      <c r="E151" s="44"/>
      <c r="F151" s="40"/>
      <c r="G151" s="40"/>
    </row>
    <row r="152" spans="1:7" ht="15">
      <c r="A152" s="43"/>
      <c r="B152" s="42"/>
      <c r="C152" s="42"/>
      <c r="D152" s="42"/>
      <c r="E152" s="44"/>
      <c r="F152" s="40"/>
      <c r="G152" s="40"/>
    </row>
    <row r="153" spans="1:7" ht="15">
      <c r="A153" s="43"/>
      <c r="B153" s="42"/>
      <c r="C153" s="42"/>
      <c r="D153" s="42"/>
      <c r="E153" s="44"/>
      <c r="F153" s="40"/>
      <c r="G153" s="40"/>
    </row>
    <row r="154" spans="1:7" ht="15">
      <c r="A154" s="43"/>
      <c r="B154" s="42"/>
      <c r="C154" s="42"/>
      <c r="D154" s="42"/>
      <c r="E154" s="44"/>
      <c r="F154" s="40"/>
      <c r="G154" s="40"/>
    </row>
    <row r="155" spans="1:7" ht="15">
      <c r="A155" s="43"/>
      <c r="B155" s="42"/>
      <c r="C155" s="42"/>
      <c r="D155" s="42"/>
      <c r="E155" s="44"/>
      <c r="F155" s="40"/>
      <c r="G155" s="40"/>
    </row>
    <row r="156" spans="1:7" ht="15">
      <c r="A156" s="43"/>
      <c r="B156" s="42"/>
      <c r="C156" s="42"/>
      <c r="D156" s="42"/>
      <c r="E156" s="44"/>
      <c r="F156" s="40"/>
      <c r="G156" s="40"/>
    </row>
    <row r="157" spans="1:7" ht="15">
      <c r="A157" s="43"/>
      <c r="B157" s="42"/>
      <c r="C157" s="42"/>
      <c r="D157" s="42"/>
      <c r="E157" s="44"/>
      <c r="F157" s="40"/>
      <c r="G157" s="40"/>
    </row>
    <row r="158" spans="1:7" ht="15">
      <c r="A158" s="43"/>
      <c r="B158" s="42"/>
      <c r="C158" s="42"/>
      <c r="D158" s="42"/>
      <c r="E158" s="44"/>
      <c r="F158" s="40"/>
      <c r="G158" s="40"/>
    </row>
    <row r="159" spans="1:7" ht="15">
      <c r="A159" s="43"/>
      <c r="B159" s="42"/>
      <c r="C159" s="42"/>
      <c r="D159" s="42"/>
      <c r="E159" s="44"/>
      <c r="F159" s="40"/>
      <c r="G159" s="40"/>
    </row>
    <row r="160" spans="1:9" ht="18.75">
      <c r="A160" s="94" t="str">
        <f>+A1</f>
        <v>PROYECTO "SISTEMA DE AGUA NUEVA AMERICA"</v>
      </c>
      <c r="B160" s="94"/>
      <c r="C160" s="94"/>
      <c r="D160" s="94"/>
      <c r="E160" s="94"/>
      <c r="F160" s="94"/>
      <c r="G160" s="94"/>
      <c r="H160" s="94"/>
      <c r="I160" s="94"/>
    </row>
    <row r="161" spans="1:9" ht="15.75">
      <c r="A161" s="95" t="str">
        <f>+A2</f>
        <v>*** INFORME ECONOMICO MES DE OCTUBRE***</v>
      </c>
      <c r="B161" s="95"/>
      <c r="C161" s="95"/>
      <c r="D161" s="95"/>
      <c r="E161" s="95"/>
      <c r="F161" s="95"/>
      <c r="G161" s="34"/>
      <c r="H161" s="34"/>
      <c r="I161" s="34"/>
    </row>
    <row r="162" spans="1:7" ht="15">
      <c r="A162" s="17"/>
      <c r="B162" s="17"/>
      <c r="C162" s="17"/>
      <c r="D162" s="18"/>
      <c r="E162" s="17"/>
      <c r="F162" s="40"/>
      <c r="G162" s="40"/>
    </row>
    <row r="163" spans="1:9" ht="15">
      <c r="A163" s="40"/>
      <c r="B163" s="40"/>
      <c r="C163" s="40"/>
      <c r="D163" s="40"/>
      <c r="E163" s="40"/>
      <c r="F163" s="40"/>
      <c r="G163" s="40"/>
      <c r="H163" s="23" t="s">
        <v>8</v>
      </c>
      <c r="I163" s="24">
        <f>+I96</f>
        <v>6.85</v>
      </c>
    </row>
    <row r="164" spans="1:7" ht="15">
      <c r="A164" s="40"/>
      <c r="B164" s="40"/>
      <c r="C164" s="40"/>
      <c r="D164" s="40"/>
      <c r="E164" s="40"/>
      <c r="F164" s="40"/>
      <c r="G164" s="40"/>
    </row>
    <row r="165" spans="1:9" ht="15">
      <c r="A165" s="96" t="s">
        <v>0</v>
      </c>
      <c r="B165" s="105" t="s">
        <v>9</v>
      </c>
      <c r="C165" s="80" t="s">
        <v>11</v>
      </c>
      <c r="D165" s="99" t="s">
        <v>6</v>
      </c>
      <c r="E165" s="100"/>
      <c r="F165" s="101"/>
      <c r="G165" s="102" t="s">
        <v>7</v>
      </c>
      <c r="H165" s="102"/>
      <c r="I165" s="102"/>
    </row>
    <row r="166" spans="1:9" ht="15">
      <c r="A166" s="96"/>
      <c r="B166" s="105"/>
      <c r="C166" s="7" t="s">
        <v>1</v>
      </c>
      <c r="D166" s="7" t="s">
        <v>2</v>
      </c>
      <c r="E166" s="8" t="s">
        <v>3</v>
      </c>
      <c r="F166" s="9" t="s">
        <v>4</v>
      </c>
      <c r="G166" s="7" t="s">
        <v>2</v>
      </c>
      <c r="H166" s="7" t="s">
        <v>5</v>
      </c>
      <c r="I166" s="7" t="s">
        <v>4</v>
      </c>
    </row>
    <row r="167" spans="1:9" ht="15">
      <c r="A167" s="43"/>
      <c r="B167" s="42"/>
      <c r="C167" s="35" t="str">
        <f>+C100</f>
        <v>Saldo al 31/09/2013</v>
      </c>
      <c r="D167" s="41">
        <f>+SEPTIEMBRE!F199</f>
        <v>181.67000000000002</v>
      </c>
      <c r="E167" s="44"/>
      <c r="F167" s="26">
        <f>D167-E167</f>
        <v>181.67000000000002</v>
      </c>
      <c r="G167" s="27">
        <f>D167*$I$163</f>
        <v>1244.4395</v>
      </c>
      <c r="H167" s="25"/>
      <c r="I167" s="26">
        <f>G167-H167</f>
        <v>1244.4395</v>
      </c>
    </row>
    <row r="168" spans="1:9" ht="15">
      <c r="A168" s="43">
        <v>41554</v>
      </c>
      <c r="B168" s="42" t="s">
        <v>461</v>
      </c>
      <c r="C168" s="42" t="s">
        <v>546</v>
      </c>
      <c r="D168" s="42"/>
      <c r="E168" s="81">
        <v>0.73</v>
      </c>
      <c r="F168" s="47">
        <f aca="true" t="shared" si="12" ref="F168:F185">F167+D168-E168</f>
        <v>180.94000000000003</v>
      </c>
      <c r="G168" s="27"/>
      <c r="H168" s="44">
        <f aca="true" t="shared" si="13" ref="H168:H185">E168*$I$4</f>
        <v>5.0005</v>
      </c>
      <c r="I168" s="47">
        <f aca="true" t="shared" si="14" ref="I168:I185">I167+G168-H168</f>
        <v>1239.4389999999999</v>
      </c>
    </row>
    <row r="169" spans="1:9" ht="15">
      <c r="A169" s="43">
        <v>41554</v>
      </c>
      <c r="B169" s="42" t="s">
        <v>461</v>
      </c>
      <c r="C169" s="42" t="s">
        <v>547</v>
      </c>
      <c r="D169" s="42"/>
      <c r="E169" s="81">
        <v>0.73</v>
      </c>
      <c r="F169" s="47">
        <f t="shared" si="12"/>
        <v>180.21000000000004</v>
      </c>
      <c r="G169" s="27"/>
      <c r="H169" s="44">
        <f t="shared" si="13"/>
        <v>5.0005</v>
      </c>
      <c r="I169" s="47">
        <f t="shared" si="14"/>
        <v>1234.4384999999997</v>
      </c>
    </row>
    <row r="170" spans="1:9" ht="15">
      <c r="A170" s="43">
        <v>41555</v>
      </c>
      <c r="B170" s="42" t="s">
        <v>462</v>
      </c>
      <c r="C170" s="42" t="s">
        <v>42</v>
      </c>
      <c r="D170" s="42"/>
      <c r="E170" s="81">
        <v>32.8</v>
      </c>
      <c r="F170" s="47">
        <f t="shared" si="12"/>
        <v>147.41000000000003</v>
      </c>
      <c r="G170" s="44"/>
      <c r="H170" s="44">
        <f t="shared" si="13"/>
        <v>224.67999999999998</v>
      </c>
      <c r="I170" s="47">
        <f t="shared" si="14"/>
        <v>1009.7584999999998</v>
      </c>
    </row>
    <row r="171" spans="1:9" ht="15">
      <c r="A171" s="43">
        <v>41561</v>
      </c>
      <c r="B171" s="42" t="s">
        <v>463</v>
      </c>
      <c r="C171" s="42" t="s">
        <v>42</v>
      </c>
      <c r="D171" s="42"/>
      <c r="E171" s="81">
        <v>10.89</v>
      </c>
      <c r="F171" s="47">
        <f t="shared" si="12"/>
        <v>136.52000000000004</v>
      </c>
      <c r="G171" s="44"/>
      <c r="H171" s="44">
        <f t="shared" si="13"/>
        <v>74.5965</v>
      </c>
      <c r="I171" s="47">
        <f t="shared" si="14"/>
        <v>935.1619999999998</v>
      </c>
    </row>
    <row r="172" spans="1:9" ht="15">
      <c r="A172" s="43">
        <v>41561</v>
      </c>
      <c r="B172" s="42" t="s">
        <v>464</v>
      </c>
      <c r="C172" s="42" t="s">
        <v>548</v>
      </c>
      <c r="D172" s="42"/>
      <c r="E172" s="81">
        <v>0.29</v>
      </c>
      <c r="F172" s="47">
        <f t="shared" si="12"/>
        <v>136.23000000000005</v>
      </c>
      <c r="G172" s="44"/>
      <c r="H172" s="44">
        <f t="shared" si="13"/>
        <v>1.9864999999999997</v>
      </c>
      <c r="I172" s="47">
        <f t="shared" si="14"/>
        <v>933.1754999999998</v>
      </c>
    </row>
    <row r="173" spans="1:9" ht="15">
      <c r="A173" s="43">
        <v>41561</v>
      </c>
      <c r="B173" s="42" t="s">
        <v>464</v>
      </c>
      <c r="C173" s="42" t="s">
        <v>549</v>
      </c>
      <c r="D173" s="42"/>
      <c r="E173" s="81">
        <v>0.73</v>
      </c>
      <c r="F173" s="47">
        <f t="shared" si="12"/>
        <v>135.50000000000006</v>
      </c>
      <c r="G173" s="44"/>
      <c r="H173" s="44">
        <f t="shared" si="13"/>
        <v>5.0005</v>
      </c>
      <c r="I173" s="47">
        <f t="shared" si="14"/>
        <v>928.1749999999998</v>
      </c>
    </row>
    <row r="174" spans="1:9" ht="15">
      <c r="A174" s="43">
        <v>41561</v>
      </c>
      <c r="B174" s="42" t="s">
        <v>464</v>
      </c>
      <c r="C174" s="42" t="s">
        <v>550</v>
      </c>
      <c r="D174" s="42"/>
      <c r="E174" s="81">
        <v>0.73</v>
      </c>
      <c r="F174" s="47">
        <f t="shared" si="12"/>
        <v>134.77000000000007</v>
      </c>
      <c r="G174" s="44"/>
      <c r="H174" s="44">
        <f t="shared" si="13"/>
        <v>5.0005</v>
      </c>
      <c r="I174" s="47">
        <f t="shared" si="14"/>
        <v>923.1744999999999</v>
      </c>
    </row>
    <row r="175" spans="1:9" ht="15">
      <c r="A175" s="43">
        <v>41562</v>
      </c>
      <c r="B175" s="42" t="s">
        <v>465</v>
      </c>
      <c r="C175" s="42" t="s">
        <v>42</v>
      </c>
      <c r="D175" s="42"/>
      <c r="E175" s="81">
        <v>23.32</v>
      </c>
      <c r="F175" s="47">
        <f t="shared" si="12"/>
        <v>111.45000000000007</v>
      </c>
      <c r="G175" s="44"/>
      <c r="H175" s="44">
        <f t="shared" si="13"/>
        <v>159.742</v>
      </c>
      <c r="I175" s="47">
        <f t="shared" si="14"/>
        <v>763.4324999999999</v>
      </c>
    </row>
    <row r="176" spans="1:9" ht="15">
      <c r="A176" s="43">
        <v>41562</v>
      </c>
      <c r="B176" s="42" t="s">
        <v>466</v>
      </c>
      <c r="C176" s="42" t="s">
        <v>551</v>
      </c>
      <c r="D176" s="42"/>
      <c r="E176" s="81">
        <v>0.44</v>
      </c>
      <c r="F176" s="47">
        <f t="shared" si="12"/>
        <v>111.01000000000008</v>
      </c>
      <c r="G176" s="44"/>
      <c r="H176" s="44">
        <f t="shared" si="13"/>
        <v>3.014</v>
      </c>
      <c r="I176" s="47">
        <f t="shared" si="14"/>
        <v>760.4184999999999</v>
      </c>
    </row>
    <row r="177" spans="1:9" ht="15">
      <c r="A177" s="43">
        <v>41565</v>
      </c>
      <c r="B177" s="42" t="s">
        <v>467</v>
      </c>
      <c r="C177" s="42" t="s">
        <v>42</v>
      </c>
      <c r="D177" s="42"/>
      <c r="E177" s="81">
        <v>14.58</v>
      </c>
      <c r="F177" s="47">
        <f t="shared" si="12"/>
        <v>96.43000000000008</v>
      </c>
      <c r="G177" s="44"/>
      <c r="H177" s="44">
        <f t="shared" si="13"/>
        <v>99.87299999999999</v>
      </c>
      <c r="I177" s="47">
        <f t="shared" si="14"/>
        <v>660.5455</v>
      </c>
    </row>
    <row r="178" spans="1:9" ht="15">
      <c r="A178" s="43">
        <v>41566</v>
      </c>
      <c r="B178" s="42" t="s">
        <v>468</v>
      </c>
      <c r="C178" s="42" t="s">
        <v>209</v>
      </c>
      <c r="D178" s="42"/>
      <c r="E178" s="81">
        <v>1.9</v>
      </c>
      <c r="F178" s="47">
        <f t="shared" si="12"/>
        <v>94.53000000000007</v>
      </c>
      <c r="G178" s="44"/>
      <c r="H178" s="44">
        <f t="shared" si="13"/>
        <v>13.014999999999999</v>
      </c>
      <c r="I178" s="47">
        <f t="shared" si="14"/>
        <v>647.5305</v>
      </c>
    </row>
    <row r="179" spans="1:9" ht="15">
      <c r="A179" s="43">
        <v>41567</v>
      </c>
      <c r="B179" s="42" t="s">
        <v>469</v>
      </c>
      <c r="C179" s="42" t="s">
        <v>42</v>
      </c>
      <c r="D179" s="42"/>
      <c r="E179" s="81">
        <v>17.49</v>
      </c>
      <c r="F179" s="47">
        <f t="shared" si="12"/>
        <v>77.04000000000008</v>
      </c>
      <c r="G179" s="44"/>
      <c r="H179" s="44">
        <f t="shared" si="13"/>
        <v>119.80649999999999</v>
      </c>
      <c r="I179" s="47">
        <f t="shared" si="14"/>
        <v>527.7239999999999</v>
      </c>
    </row>
    <row r="180" spans="1:9" ht="15">
      <c r="A180" s="43">
        <v>41567</v>
      </c>
      <c r="B180" s="42" t="s">
        <v>470</v>
      </c>
      <c r="C180" s="42" t="s">
        <v>209</v>
      </c>
      <c r="D180" s="42"/>
      <c r="E180" s="81">
        <v>4.41</v>
      </c>
      <c r="F180" s="47">
        <f t="shared" si="12"/>
        <v>72.63000000000008</v>
      </c>
      <c r="G180" s="44"/>
      <c r="H180" s="44">
        <f t="shared" si="13"/>
        <v>30.2085</v>
      </c>
      <c r="I180" s="47">
        <f t="shared" si="14"/>
        <v>497.5154999999999</v>
      </c>
    </row>
    <row r="181" spans="1:9" ht="15">
      <c r="A181" s="43">
        <v>41577</v>
      </c>
      <c r="B181" s="42" t="s">
        <v>471</v>
      </c>
      <c r="C181" s="42" t="s">
        <v>552</v>
      </c>
      <c r="D181" s="42"/>
      <c r="E181" s="81">
        <v>2.92</v>
      </c>
      <c r="F181" s="47">
        <f t="shared" si="12"/>
        <v>69.71000000000008</v>
      </c>
      <c r="G181" s="44"/>
      <c r="H181" s="44">
        <f t="shared" si="13"/>
        <v>20.002</v>
      </c>
      <c r="I181" s="47">
        <f t="shared" si="14"/>
        <v>477.5134999999999</v>
      </c>
    </row>
    <row r="182" spans="1:9" ht="15">
      <c r="A182" s="43">
        <v>41578</v>
      </c>
      <c r="B182" s="42" t="s">
        <v>472</v>
      </c>
      <c r="C182" s="42" t="s">
        <v>211</v>
      </c>
      <c r="D182" s="42"/>
      <c r="E182" s="81">
        <v>0.44</v>
      </c>
      <c r="F182" s="47">
        <f t="shared" si="12"/>
        <v>69.27000000000008</v>
      </c>
      <c r="G182" s="44"/>
      <c r="H182" s="44">
        <f t="shared" si="13"/>
        <v>3.014</v>
      </c>
      <c r="I182" s="47">
        <f t="shared" si="14"/>
        <v>474.4994999999999</v>
      </c>
    </row>
    <row r="183" spans="1:9" ht="15">
      <c r="A183" s="43">
        <v>41578</v>
      </c>
      <c r="B183" s="42" t="s">
        <v>473</v>
      </c>
      <c r="C183" s="42" t="s">
        <v>42</v>
      </c>
      <c r="D183" s="42"/>
      <c r="E183" s="82">
        <v>20.45</v>
      </c>
      <c r="F183" s="47">
        <f t="shared" si="12"/>
        <v>48.82000000000008</v>
      </c>
      <c r="G183" s="44"/>
      <c r="H183" s="44">
        <f t="shared" si="13"/>
        <v>140.08249999999998</v>
      </c>
      <c r="I183" s="47">
        <f t="shared" si="14"/>
        <v>334.4169999999999</v>
      </c>
    </row>
    <row r="184" spans="1:9" ht="15">
      <c r="A184" s="43">
        <v>41578</v>
      </c>
      <c r="B184" s="42" t="s">
        <v>560</v>
      </c>
      <c r="C184" s="42" t="s">
        <v>561</v>
      </c>
      <c r="D184" s="42"/>
      <c r="E184" s="44">
        <v>48.82</v>
      </c>
      <c r="F184" s="47">
        <f t="shared" si="12"/>
        <v>7.815970093361102E-14</v>
      </c>
      <c r="G184" s="44"/>
      <c r="H184" s="44">
        <f t="shared" si="13"/>
        <v>334.417</v>
      </c>
      <c r="I184" s="47">
        <f t="shared" si="14"/>
        <v>0</v>
      </c>
    </row>
    <row r="185" spans="1:9" ht="15">
      <c r="A185" s="43"/>
      <c r="B185" s="42"/>
      <c r="C185" s="42"/>
      <c r="D185" s="42"/>
      <c r="E185" s="48"/>
      <c r="F185" s="47">
        <f t="shared" si="12"/>
        <v>7.815970093361102E-14</v>
      </c>
      <c r="G185" s="44"/>
      <c r="H185" s="44">
        <f t="shared" si="13"/>
        <v>0</v>
      </c>
      <c r="I185" s="47">
        <f t="shared" si="14"/>
        <v>0</v>
      </c>
    </row>
    <row r="186" spans="1:9" ht="19.5" customHeight="1" thickBot="1">
      <c r="A186" s="43"/>
      <c r="B186" s="42"/>
      <c r="C186" s="42"/>
      <c r="D186" s="42"/>
      <c r="E186" s="45"/>
      <c r="F186" s="49">
        <f>F185+D186-E186</f>
        <v>7.815970093361102E-14</v>
      </c>
      <c r="G186" s="45"/>
      <c r="H186" s="45">
        <f>E186*$I$4</f>
        <v>0</v>
      </c>
      <c r="I186" s="49">
        <f>I185+G186-H186</f>
        <v>0</v>
      </c>
    </row>
    <row r="187" spans="1:9" ht="21" customHeight="1">
      <c r="A187" s="43"/>
      <c r="B187" s="42"/>
      <c r="C187" s="42"/>
      <c r="D187" s="42"/>
      <c r="E187" s="48">
        <f>SUM(E168:E186)</f>
        <v>181.67</v>
      </c>
      <c r="F187" s="31">
        <f>D167-E187</f>
        <v>0</v>
      </c>
      <c r="G187" s="32"/>
      <c r="H187" s="33">
        <f>SUM(H168:H186)</f>
        <v>1244.4395</v>
      </c>
      <c r="I187" s="31">
        <f>SUM(G167:G169)-H187</f>
        <v>0</v>
      </c>
    </row>
    <row r="188" spans="1:9" ht="129.75" customHeight="1">
      <c r="A188" s="43"/>
      <c r="B188" s="42"/>
      <c r="C188" s="42"/>
      <c r="D188" s="42"/>
      <c r="E188" s="48"/>
      <c r="F188" s="31"/>
      <c r="G188" s="32"/>
      <c r="H188" s="33"/>
      <c r="I188" s="31"/>
    </row>
    <row r="189" spans="6:7" ht="15">
      <c r="F189" s="40"/>
      <c r="G189" s="40"/>
    </row>
    <row r="190" spans="1:9" ht="18.75">
      <c r="A190" s="94" t="str">
        <f>+A1</f>
        <v>PROYECTO "SISTEMA DE AGUA NUEVA AMERICA"</v>
      </c>
      <c r="B190" s="94"/>
      <c r="C190" s="94"/>
      <c r="D190" s="94"/>
      <c r="E190" s="94"/>
      <c r="F190" s="94"/>
      <c r="G190" s="30"/>
      <c r="H190" s="30"/>
      <c r="I190" s="30"/>
    </row>
    <row r="191" spans="1:9" ht="15.75">
      <c r="A191" s="95" t="str">
        <f>+A2</f>
        <v>*** INFORME ECONOMICO MES DE OCTUBRE***</v>
      </c>
      <c r="B191" s="95"/>
      <c r="C191" s="95"/>
      <c r="D191" s="95"/>
      <c r="E191" s="95"/>
      <c r="F191" s="95"/>
      <c r="G191" s="34"/>
      <c r="H191" s="34"/>
      <c r="I191" s="34"/>
    </row>
    <row r="192" spans="1:9" ht="15">
      <c r="A192" s="40"/>
      <c r="B192" s="40"/>
      <c r="C192" s="40"/>
      <c r="D192" s="40"/>
      <c r="E192" s="40"/>
      <c r="F192" s="40"/>
      <c r="G192" s="40"/>
      <c r="H192" s="5" t="s">
        <v>8</v>
      </c>
      <c r="I192" s="4">
        <f>+I163</f>
        <v>6.85</v>
      </c>
    </row>
    <row r="193" spans="1:7" ht="15">
      <c r="A193" s="40"/>
      <c r="B193" s="40"/>
      <c r="C193" s="40"/>
      <c r="D193" s="40"/>
      <c r="E193" s="40"/>
      <c r="F193" s="40"/>
      <c r="G193" s="40"/>
    </row>
    <row r="194" spans="1:9" ht="15">
      <c r="A194" s="96" t="s">
        <v>0</v>
      </c>
      <c r="B194" s="97" t="s">
        <v>16</v>
      </c>
      <c r="C194" s="98"/>
      <c r="D194" s="99" t="s">
        <v>6</v>
      </c>
      <c r="E194" s="100"/>
      <c r="F194" s="101"/>
      <c r="G194" s="102" t="s">
        <v>7</v>
      </c>
      <c r="H194" s="102"/>
      <c r="I194" s="102"/>
    </row>
    <row r="195" spans="1:9" ht="15">
      <c r="A195" s="96"/>
      <c r="B195" s="103" t="s">
        <v>1</v>
      </c>
      <c r="C195" s="104"/>
      <c r="D195" s="7" t="s">
        <v>14</v>
      </c>
      <c r="E195" s="8" t="s">
        <v>15</v>
      </c>
      <c r="F195" s="9" t="s">
        <v>4</v>
      </c>
      <c r="G195" s="7" t="s">
        <v>14</v>
      </c>
      <c r="H195" s="8" t="s">
        <v>15</v>
      </c>
      <c r="I195" s="9" t="s">
        <v>4</v>
      </c>
    </row>
    <row r="196" spans="1:9" ht="15">
      <c r="A196" s="46"/>
      <c r="B196" s="93" t="s">
        <v>35</v>
      </c>
      <c r="C196" s="93"/>
      <c r="D196" s="6">
        <f>+SEPTIEMBRE!F195</f>
        <v>295.30999999999983</v>
      </c>
      <c r="E196" s="6">
        <f>+E43</f>
        <v>181.09</v>
      </c>
      <c r="F196" s="6">
        <f>D196-E196</f>
        <v>114.21999999999983</v>
      </c>
      <c r="G196" s="6">
        <f aca="true" t="shared" si="15" ref="G196:H200">D196*$I$192</f>
        <v>2022.8734999999988</v>
      </c>
      <c r="H196" s="6">
        <f t="shared" si="15"/>
        <v>1240.4665</v>
      </c>
      <c r="I196" s="6">
        <f>G196-H196</f>
        <v>782.4069999999988</v>
      </c>
    </row>
    <row r="197" spans="1:9" ht="15">
      <c r="A197" s="46"/>
      <c r="B197" s="92" t="s">
        <v>12</v>
      </c>
      <c r="C197" s="92"/>
      <c r="D197" s="6">
        <f>+SEPTIEMBRE!F196</f>
        <v>27.980000000000018</v>
      </c>
      <c r="E197" s="6">
        <f>+E60</f>
        <v>0</v>
      </c>
      <c r="F197" s="6">
        <f>D197-E197</f>
        <v>27.980000000000018</v>
      </c>
      <c r="G197" s="6">
        <f t="shared" si="15"/>
        <v>191.66300000000012</v>
      </c>
      <c r="H197" s="6">
        <f t="shared" si="15"/>
        <v>0</v>
      </c>
      <c r="I197" s="6">
        <f>G197-H197</f>
        <v>191.66300000000012</v>
      </c>
    </row>
    <row r="198" spans="1:9" ht="15">
      <c r="A198" s="46"/>
      <c r="B198" s="92" t="s">
        <v>36</v>
      </c>
      <c r="C198" s="92"/>
      <c r="D198" s="6">
        <f>+SEPTIEMBRE!F197</f>
        <v>463.9776676384839</v>
      </c>
      <c r="E198" s="6">
        <f>+E83</f>
        <v>428.35</v>
      </c>
      <c r="F198" s="6">
        <f>D198-E198</f>
        <v>35.6276676384839</v>
      </c>
      <c r="G198" s="6">
        <f t="shared" si="15"/>
        <v>3178.2470233236145</v>
      </c>
      <c r="H198" s="6">
        <f t="shared" si="15"/>
        <v>2934.1975</v>
      </c>
      <c r="I198" s="6">
        <f>G198-H198</f>
        <v>244.04952332361427</v>
      </c>
    </row>
    <row r="199" spans="1:9" ht="15">
      <c r="A199" s="46"/>
      <c r="B199" s="92" t="s">
        <v>37</v>
      </c>
      <c r="C199" s="92"/>
      <c r="D199" s="6">
        <f>+SEPTIEMBRE!F198</f>
        <v>12061.62390670554</v>
      </c>
      <c r="E199" s="6">
        <f>+E143</f>
        <v>12061.619999999999</v>
      </c>
      <c r="F199" s="6">
        <f>D199-E199</f>
        <v>0.003906705540430266</v>
      </c>
      <c r="G199" s="6">
        <f t="shared" si="15"/>
        <v>82622.12376093294</v>
      </c>
      <c r="H199" s="6">
        <f t="shared" si="15"/>
        <v>82622.097</v>
      </c>
      <c r="I199" s="6">
        <f>G199-H199</f>
        <v>0.02676093294576276</v>
      </c>
    </row>
    <row r="200" spans="1:10" ht="15">
      <c r="A200" s="46"/>
      <c r="B200" s="92" t="s">
        <v>13</v>
      </c>
      <c r="C200" s="92"/>
      <c r="D200" s="6">
        <f>+SEPTIEMBRE!F199</f>
        <v>181.67000000000002</v>
      </c>
      <c r="E200" s="6">
        <f>+E187</f>
        <v>181.67</v>
      </c>
      <c r="F200" s="6">
        <f>D200-E200</f>
        <v>0</v>
      </c>
      <c r="G200" s="6">
        <f t="shared" si="15"/>
        <v>1244.4395</v>
      </c>
      <c r="H200" s="6">
        <f t="shared" si="15"/>
        <v>1244.4395</v>
      </c>
      <c r="I200" s="6">
        <f>G200-H200</f>
        <v>0</v>
      </c>
      <c r="J200" s="2"/>
    </row>
    <row r="201" spans="1:9" ht="15">
      <c r="A201" s="46"/>
      <c r="B201" s="92"/>
      <c r="C201" s="92"/>
      <c r="D201" s="6"/>
      <c r="E201" s="6"/>
      <c r="F201" s="6"/>
      <c r="G201" s="6"/>
      <c r="H201" s="6"/>
      <c r="I201" s="6"/>
    </row>
    <row r="202" spans="1:9" ht="15">
      <c r="A202" s="46"/>
      <c r="B202" s="92"/>
      <c r="C202" s="92"/>
      <c r="D202" s="6"/>
      <c r="E202" s="6"/>
      <c r="F202" s="6"/>
      <c r="G202" s="6"/>
      <c r="H202" s="6"/>
      <c r="I202" s="6"/>
    </row>
    <row r="203" spans="1:9" ht="15.75" thickBot="1">
      <c r="A203" s="46"/>
      <c r="B203" s="92"/>
      <c r="C203" s="92"/>
      <c r="D203" s="13"/>
      <c r="E203" s="11"/>
      <c r="F203" s="11"/>
      <c r="G203" s="11"/>
      <c r="H203" s="6"/>
      <c r="I203" s="11"/>
    </row>
    <row r="204" spans="1:11" ht="15.75" thickBot="1">
      <c r="A204" s="46"/>
      <c r="B204" s="46"/>
      <c r="C204" s="10" t="s">
        <v>10</v>
      </c>
      <c r="D204" s="12">
        <f>SUM(D196:D203)</f>
        <v>13030.561574344023</v>
      </c>
      <c r="E204" s="12">
        <f>SUM(E196:E203)</f>
        <v>12852.73</v>
      </c>
      <c r="F204" s="12">
        <f>SUM(F196:F203)</f>
        <v>177.83157434402418</v>
      </c>
      <c r="G204" s="12">
        <f>SUM(G196:G202)</f>
        <v>89259.34678425654</v>
      </c>
      <c r="H204" s="12">
        <f>SUM(H196:H202)</f>
        <v>88041.20049999999</v>
      </c>
      <c r="I204" s="12">
        <f>SUM(I196:I202)</f>
        <v>1218.1462842565588</v>
      </c>
      <c r="K204" s="40" t="s">
        <v>30</v>
      </c>
    </row>
  </sheetData>
  <sheetProtection/>
  <mergeCells count="45">
    <mergeCell ref="A1:I1"/>
    <mergeCell ref="A2:I2"/>
    <mergeCell ref="A6:A7"/>
    <mergeCell ref="B6:B7"/>
    <mergeCell ref="D6:F6"/>
    <mergeCell ref="G6:I6"/>
    <mergeCell ref="A51:I51"/>
    <mergeCell ref="A52:F52"/>
    <mergeCell ref="A56:A57"/>
    <mergeCell ref="B56:B57"/>
    <mergeCell ref="D56:F56"/>
    <mergeCell ref="G56:I56"/>
    <mergeCell ref="A62:I62"/>
    <mergeCell ref="A63:I63"/>
    <mergeCell ref="A67:A68"/>
    <mergeCell ref="B67:B68"/>
    <mergeCell ref="D67:F67"/>
    <mergeCell ref="G67:I67"/>
    <mergeCell ref="A93:I93"/>
    <mergeCell ref="A94:F94"/>
    <mergeCell ref="A98:A99"/>
    <mergeCell ref="B98:B99"/>
    <mergeCell ref="D98:F98"/>
    <mergeCell ref="G98:I98"/>
    <mergeCell ref="A160:I160"/>
    <mergeCell ref="A161:F161"/>
    <mergeCell ref="A165:A166"/>
    <mergeCell ref="B165:B166"/>
    <mergeCell ref="D165:F165"/>
    <mergeCell ref="G165:I165"/>
    <mergeCell ref="A190:F190"/>
    <mergeCell ref="A191:F191"/>
    <mergeCell ref="A194:A195"/>
    <mergeCell ref="B194:C194"/>
    <mergeCell ref="D194:F194"/>
    <mergeCell ref="G194:I194"/>
    <mergeCell ref="B195:C195"/>
    <mergeCell ref="B202:C202"/>
    <mergeCell ref="B203:C203"/>
    <mergeCell ref="B196:C196"/>
    <mergeCell ref="B197:C197"/>
    <mergeCell ref="B198:C198"/>
    <mergeCell ref="B199:C199"/>
    <mergeCell ref="B200:C200"/>
    <mergeCell ref="B201:C201"/>
  </mergeCells>
  <printOptions/>
  <pageMargins left="0.7" right="0.7" top="0.45" bottom="0.3" header="0.25" footer="0.3"/>
  <pageSetup horizontalDpi="600" verticalDpi="600" orientation="landscape" r:id="rId2"/>
  <headerFooter scaleWithDoc="0"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3"/>
  <sheetViews>
    <sheetView zoomScalePageLayoutView="0" workbookViewId="0" topLeftCell="A1">
      <pane xSplit="1" ySplit="3" topLeftCell="B48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56" sqref="C56"/>
    </sheetView>
  </sheetViews>
  <sheetFormatPr defaultColWidth="11.421875" defaultRowHeight="15"/>
  <cols>
    <col min="1" max="1" width="8.7109375" style="15" bestFit="1" customWidth="1"/>
    <col min="2" max="2" width="7.8515625" style="15" customWidth="1"/>
    <col min="3" max="3" width="39.28125" style="15" customWidth="1"/>
    <col min="4" max="4" width="11.28125" style="15" customWidth="1"/>
    <col min="5" max="5" width="9.8515625" style="15" customWidth="1"/>
    <col min="6" max="7" width="10.28125" style="15" customWidth="1"/>
    <col min="8" max="8" width="11.421875" style="40" customWidth="1"/>
    <col min="9" max="9" width="11.57421875" style="40" bestFit="1" customWidth="1"/>
    <col min="10" max="16384" width="11.421875" style="40" customWidth="1"/>
  </cols>
  <sheetData>
    <row r="1" spans="1:9" ht="18.75">
      <c r="A1" s="94" t="s">
        <v>51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437</v>
      </c>
      <c r="B2" s="95"/>
      <c r="C2" s="95"/>
      <c r="D2" s="95"/>
      <c r="E2" s="95"/>
      <c r="F2" s="95"/>
      <c r="G2" s="95"/>
      <c r="H2" s="95"/>
      <c r="I2" s="95"/>
    </row>
    <row r="3" spans="1:10" s="16" customFormat="1" ht="15">
      <c r="A3" s="17"/>
      <c r="B3" s="17"/>
      <c r="C3" s="17"/>
      <c r="D3" s="18"/>
      <c r="E3" s="17"/>
      <c r="F3" s="18"/>
      <c r="G3" s="17"/>
      <c r="H3" s="19"/>
      <c r="I3" s="19"/>
      <c r="J3" s="19"/>
    </row>
    <row r="4" spans="1:9" ht="15">
      <c r="A4" s="40"/>
      <c r="B4" s="40"/>
      <c r="C4" s="40"/>
      <c r="D4" s="40"/>
      <c r="E4" s="40"/>
      <c r="F4" s="40"/>
      <c r="G4" s="40"/>
      <c r="H4" s="23" t="s">
        <v>8</v>
      </c>
      <c r="I4" s="24">
        <v>6.85</v>
      </c>
    </row>
    <row r="5" spans="1:7" ht="15">
      <c r="A5" s="40"/>
      <c r="B5" s="40"/>
      <c r="C5" s="40"/>
      <c r="D5" s="40"/>
      <c r="E5" s="40"/>
      <c r="F5" s="40"/>
      <c r="G5" s="40"/>
    </row>
    <row r="6" spans="1:9" ht="15">
      <c r="A6" s="96" t="s">
        <v>0</v>
      </c>
      <c r="B6" s="105" t="s">
        <v>9</v>
      </c>
      <c r="C6" s="80" t="s">
        <v>31</v>
      </c>
      <c r="D6" s="102" t="s">
        <v>6</v>
      </c>
      <c r="E6" s="102"/>
      <c r="F6" s="102"/>
      <c r="G6" s="102" t="s">
        <v>7</v>
      </c>
      <c r="H6" s="102"/>
      <c r="I6" s="102"/>
    </row>
    <row r="7" spans="1:9" ht="15">
      <c r="A7" s="96"/>
      <c r="B7" s="105"/>
      <c r="C7" s="7" t="s">
        <v>1</v>
      </c>
      <c r="D7" s="7" t="s">
        <v>2</v>
      </c>
      <c r="E7" s="8" t="s">
        <v>3</v>
      </c>
      <c r="F7" s="9" t="s">
        <v>4</v>
      </c>
      <c r="G7" s="7" t="s">
        <v>2</v>
      </c>
      <c r="H7" s="7" t="s">
        <v>5</v>
      </c>
      <c r="I7" s="7" t="s">
        <v>4</v>
      </c>
    </row>
    <row r="8" spans="1:9" ht="15">
      <c r="A8" s="21"/>
      <c r="B8" s="20"/>
      <c r="C8" s="1" t="s">
        <v>69</v>
      </c>
      <c r="D8" s="27">
        <f>+AGOSTO!F250</f>
        <v>328.3999999999998</v>
      </c>
      <c r="E8" s="25"/>
      <c r="F8" s="26">
        <f>D8-E8</f>
        <v>328.3999999999998</v>
      </c>
      <c r="G8" s="27">
        <f>F8*I4</f>
        <v>2249.5399999999986</v>
      </c>
      <c r="H8" s="25"/>
      <c r="I8" s="26">
        <f>G8-H8</f>
        <v>2249.5399999999986</v>
      </c>
    </row>
    <row r="9" spans="1:9" ht="15">
      <c r="A9" s="43">
        <v>41519</v>
      </c>
      <c r="B9" s="42" t="s">
        <v>415</v>
      </c>
      <c r="C9" s="42" t="s">
        <v>432</v>
      </c>
      <c r="D9" s="42"/>
      <c r="E9" s="81">
        <v>7.87</v>
      </c>
      <c r="F9" s="47">
        <f>F8+D9-E9</f>
        <v>320.5299999999998</v>
      </c>
      <c r="G9" s="44"/>
      <c r="H9" s="44">
        <f>E9*$I$4</f>
        <v>53.9095</v>
      </c>
      <c r="I9" s="47">
        <f>I8+G9-H9</f>
        <v>2195.6304999999984</v>
      </c>
    </row>
    <row r="10" spans="1:9" ht="15">
      <c r="A10" s="43">
        <v>41533</v>
      </c>
      <c r="B10" s="42" t="s">
        <v>416</v>
      </c>
      <c r="C10" s="42" t="s">
        <v>194</v>
      </c>
      <c r="D10" s="42"/>
      <c r="E10" s="81">
        <v>1.46</v>
      </c>
      <c r="F10" s="47">
        <f>F9+D10-E10</f>
        <v>319.0699999999998</v>
      </c>
      <c r="G10" s="44"/>
      <c r="H10" s="44">
        <f>E10*$I$4</f>
        <v>10.001</v>
      </c>
      <c r="I10" s="47">
        <f>I9+G10-H10</f>
        <v>2185.629499999998</v>
      </c>
    </row>
    <row r="11" spans="1:9" ht="15">
      <c r="A11" s="43">
        <v>41533</v>
      </c>
      <c r="B11" s="42" t="s">
        <v>417</v>
      </c>
      <c r="C11" s="42" t="s">
        <v>433</v>
      </c>
      <c r="D11" s="42"/>
      <c r="E11" s="81">
        <v>14.14</v>
      </c>
      <c r="F11" s="47">
        <f aca="true" t="shared" si="0" ref="F11:F37">F10+D11-E11</f>
        <v>304.92999999999984</v>
      </c>
      <c r="G11" s="44"/>
      <c r="H11" s="44">
        <f aca="true" t="shared" si="1" ref="H11:H37">E11*$I$4</f>
        <v>96.859</v>
      </c>
      <c r="I11" s="47">
        <f aca="true" t="shared" si="2" ref="I11:I37">I10+G11-H11</f>
        <v>2088.7704999999983</v>
      </c>
    </row>
    <row r="12" spans="1:9" ht="15">
      <c r="A12" s="43">
        <v>41533</v>
      </c>
      <c r="B12" s="42" t="s">
        <v>418</v>
      </c>
      <c r="C12" s="42" t="s">
        <v>434</v>
      </c>
      <c r="D12" s="42"/>
      <c r="E12" s="81">
        <v>7.87</v>
      </c>
      <c r="F12" s="47">
        <f t="shared" si="0"/>
        <v>297.05999999999983</v>
      </c>
      <c r="G12" s="44"/>
      <c r="H12" s="44">
        <f t="shared" si="1"/>
        <v>53.9095</v>
      </c>
      <c r="I12" s="47">
        <f t="shared" si="2"/>
        <v>2034.8609999999983</v>
      </c>
    </row>
    <row r="13" spans="1:9" ht="15.75" thickBot="1">
      <c r="A13" s="43">
        <v>41533</v>
      </c>
      <c r="B13" s="42" t="s">
        <v>418</v>
      </c>
      <c r="C13" s="42" t="s">
        <v>435</v>
      </c>
      <c r="D13" s="42"/>
      <c r="E13" s="83">
        <v>1.75</v>
      </c>
      <c r="F13" s="47">
        <f t="shared" si="0"/>
        <v>295.30999999999983</v>
      </c>
      <c r="G13" s="44"/>
      <c r="H13" s="44">
        <f t="shared" si="1"/>
        <v>11.987499999999999</v>
      </c>
      <c r="I13" s="47">
        <f t="shared" si="2"/>
        <v>2022.8734999999983</v>
      </c>
    </row>
    <row r="14" spans="1:9" ht="15">
      <c r="A14" s="43"/>
      <c r="B14" s="42"/>
      <c r="C14" s="42"/>
      <c r="D14" s="42"/>
      <c r="E14" s="44"/>
      <c r="F14" s="47">
        <f t="shared" si="0"/>
        <v>295.30999999999983</v>
      </c>
      <c r="G14" s="44"/>
      <c r="H14" s="44">
        <f t="shared" si="1"/>
        <v>0</v>
      </c>
      <c r="I14" s="47">
        <f t="shared" si="2"/>
        <v>2022.8734999999983</v>
      </c>
    </row>
    <row r="15" spans="1:9" ht="15">
      <c r="A15" s="43"/>
      <c r="B15" s="42"/>
      <c r="C15" s="42"/>
      <c r="D15" s="42"/>
      <c r="E15" s="44"/>
      <c r="F15" s="47">
        <f t="shared" si="0"/>
        <v>295.30999999999983</v>
      </c>
      <c r="G15" s="44"/>
      <c r="H15" s="44">
        <f t="shared" si="1"/>
        <v>0</v>
      </c>
      <c r="I15" s="47">
        <f t="shared" si="2"/>
        <v>2022.8734999999983</v>
      </c>
    </row>
    <row r="16" spans="1:9" ht="15">
      <c r="A16" s="43"/>
      <c r="B16" s="42"/>
      <c r="C16" s="42"/>
      <c r="D16" s="42"/>
      <c r="E16" s="44"/>
      <c r="F16" s="47">
        <f t="shared" si="0"/>
        <v>295.30999999999983</v>
      </c>
      <c r="G16" s="44"/>
      <c r="H16" s="44">
        <f t="shared" si="1"/>
        <v>0</v>
      </c>
      <c r="I16" s="47">
        <f t="shared" si="2"/>
        <v>2022.8734999999983</v>
      </c>
    </row>
    <row r="17" spans="1:9" ht="15">
      <c r="A17" s="43"/>
      <c r="B17" s="42"/>
      <c r="C17" s="42"/>
      <c r="D17" s="42"/>
      <c r="E17" s="44"/>
      <c r="F17" s="47">
        <f t="shared" si="0"/>
        <v>295.30999999999983</v>
      </c>
      <c r="G17" s="44"/>
      <c r="H17" s="44">
        <f t="shared" si="1"/>
        <v>0</v>
      </c>
      <c r="I17" s="47">
        <f t="shared" si="2"/>
        <v>2022.8734999999983</v>
      </c>
    </row>
    <row r="18" spans="1:9" ht="15">
      <c r="A18" s="43"/>
      <c r="B18" s="42"/>
      <c r="C18" s="42"/>
      <c r="D18" s="42"/>
      <c r="E18" s="44"/>
      <c r="F18" s="47">
        <f t="shared" si="0"/>
        <v>295.30999999999983</v>
      </c>
      <c r="G18" s="44"/>
      <c r="H18" s="44">
        <f t="shared" si="1"/>
        <v>0</v>
      </c>
      <c r="I18" s="47">
        <f t="shared" si="2"/>
        <v>2022.8734999999983</v>
      </c>
    </row>
    <row r="19" spans="1:9" ht="15">
      <c r="A19" s="43"/>
      <c r="B19" s="42"/>
      <c r="C19" s="42"/>
      <c r="D19" s="42"/>
      <c r="E19" s="44"/>
      <c r="F19" s="47">
        <f t="shared" si="0"/>
        <v>295.30999999999983</v>
      </c>
      <c r="G19" s="44"/>
      <c r="H19" s="44">
        <f t="shared" si="1"/>
        <v>0</v>
      </c>
      <c r="I19" s="47">
        <f t="shared" si="2"/>
        <v>2022.8734999999983</v>
      </c>
    </row>
    <row r="20" spans="1:9" ht="15">
      <c r="A20" s="43"/>
      <c r="B20" s="42"/>
      <c r="C20" s="42"/>
      <c r="D20" s="42"/>
      <c r="E20" s="44"/>
      <c r="F20" s="47">
        <f t="shared" si="0"/>
        <v>295.30999999999983</v>
      </c>
      <c r="G20" s="44"/>
      <c r="H20" s="44">
        <f t="shared" si="1"/>
        <v>0</v>
      </c>
      <c r="I20" s="47">
        <f t="shared" si="2"/>
        <v>2022.8734999999983</v>
      </c>
    </row>
    <row r="21" spans="1:9" ht="15">
      <c r="A21" s="43"/>
      <c r="B21" s="42"/>
      <c r="C21" s="42"/>
      <c r="D21" s="42"/>
      <c r="E21" s="44"/>
      <c r="F21" s="47">
        <f t="shared" si="0"/>
        <v>295.30999999999983</v>
      </c>
      <c r="G21" s="44"/>
      <c r="H21" s="44">
        <f t="shared" si="1"/>
        <v>0</v>
      </c>
      <c r="I21" s="47">
        <f t="shared" si="2"/>
        <v>2022.8734999999983</v>
      </c>
    </row>
    <row r="22" spans="1:9" ht="15">
      <c r="A22" s="43"/>
      <c r="B22" s="42"/>
      <c r="C22" s="42"/>
      <c r="D22" s="42"/>
      <c r="E22" s="44"/>
      <c r="F22" s="47">
        <f t="shared" si="0"/>
        <v>295.30999999999983</v>
      </c>
      <c r="G22" s="44"/>
      <c r="H22" s="44">
        <f t="shared" si="1"/>
        <v>0</v>
      </c>
      <c r="I22" s="47">
        <f t="shared" si="2"/>
        <v>2022.8734999999983</v>
      </c>
    </row>
    <row r="23" spans="1:9" ht="15">
      <c r="A23" s="43"/>
      <c r="B23" s="42"/>
      <c r="C23" s="42"/>
      <c r="D23" s="42"/>
      <c r="E23" s="44"/>
      <c r="F23" s="47">
        <f t="shared" si="0"/>
        <v>295.30999999999983</v>
      </c>
      <c r="G23" s="44"/>
      <c r="H23" s="44">
        <f t="shared" si="1"/>
        <v>0</v>
      </c>
      <c r="I23" s="47">
        <f t="shared" si="2"/>
        <v>2022.8734999999983</v>
      </c>
    </row>
    <row r="24" spans="1:9" ht="15">
      <c r="A24" s="43"/>
      <c r="B24" s="42"/>
      <c r="C24" s="42"/>
      <c r="D24" s="42"/>
      <c r="E24" s="44"/>
      <c r="F24" s="47">
        <f t="shared" si="0"/>
        <v>295.30999999999983</v>
      </c>
      <c r="G24" s="44"/>
      <c r="H24" s="44">
        <f t="shared" si="1"/>
        <v>0</v>
      </c>
      <c r="I24" s="47">
        <f t="shared" si="2"/>
        <v>2022.8734999999983</v>
      </c>
    </row>
    <row r="25" spans="1:9" ht="15">
      <c r="A25" s="43"/>
      <c r="B25" s="42"/>
      <c r="C25" s="42"/>
      <c r="D25" s="42"/>
      <c r="E25" s="44"/>
      <c r="F25" s="47">
        <f t="shared" si="0"/>
        <v>295.30999999999983</v>
      </c>
      <c r="G25" s="44"/>
      <c r="H25" s="44">
        <f t="shared" si="1"/>
        <v>0</v>
      </c>
      <c r="I25" s="47">
        <f t="shared" si="2"/>
        <v>2022.8734999999983</v>
      </c>
    </row>
    <row r="26" spans="1:9" ht="15">
      <c r="A26" s="43"/>
      <c r="B26" s="42"/>
      <c r="C26" s="42"/>
      <c r="D26" s="42"/>
      <c r="E26" s="44"/>
      <c r="F26" s="47">
        <f t="shared" si="0"/>
        <v>295.30999999999983</v>
      </c>
      <c r="G26" s="44"/>
      <c r="H26" s="44">
        <f t="shared" si="1"/>
        <v>0</v>
      </c>
      <c r="I26" s="47">
        <f t="shared" si="2"/>
        <v>2022.8734999999983</v>
      </c>
    </row>
    <row r="27" spans="1:9" ht="15">
      <c r="A27" s="43"/>
      <c r="B27" s="42"/>
      <c r="C27" s="42"/>
      <c r="D27" s="42"/>
      <c r="E27" s="44"/>
      <c r="F27" s="47">
        <f t="shared" si="0"/>
        <v>295.30999999999983</v>
      </c>
      <c r="G27" s="44"/>
      <c r="H27" s="44">
        <f t="shared" si="1"/>
        <v>0</v>
      </c>
      <c r="I27" s="47">
        <f t="shared" si="2"/>
        <v>2022.8734999999983</v>
      </c>
    </row>
    <row r="28" spans="1:9" ht="15">
      <c r="A28" s="43"/>
      <c r="B28" s="42"/>
      <c r="C28" s="42"/>
      <c r="D28" s="42"/>
      <c r="E28" s="44"/>
      <c r="F28" s="47">
        <f t="shared" si="0"/>
        <v>295.30999999999983</v>
      </c>
      <c r="G28" s="44"/>
      <c r="H28" s="44">
        <f t="shared" si="1"/>
        <v>0</v>
      </c>
      <c r="I28" s="47">
        <f t="shared" si="2"/>
        <v>2022.8734999999983</v>
      </c>
    </row>
    <row r="29" spans="1:9" ht="15">
      <c r="A29" s="43"/>
      <c r="B29" s="42"/>
      <c r="C29" s="42"/>
      <c r="D29" s="42"/>
      <c r="E29" s="44"/>
      <c r="F29" s="47">
        <f t="shared" si="0"/>
        <v>295.30999999999983</v>
      </c>
      <c r="G29" s="44"/>
      <c r="H29" s="44">
        <f t="shared" si="1"/>
        <v>0</v>
      </c>
      <c r="I29" s="47">
        <f t="shared" si="2"/>
        <v>2022.8734999999983</v>
      </c>
    </row>
    <row r="30" spans="1:9" ht="15">
      <c r="A30" s="43"/>
      <c r="B30" s="42"/>
      <c r="C30" s="42"/>
      <c r="D30" s="42"/>
      <c r="E30" s="44"/>
      <c r="F30" s="47">
        <f t="shared" si="0"/>
        <v>295.30999999999983</v>
      </c>
      <c r="G30" s="44"/>
      <c r="H30" s="44">
        <f t="shared" si="1"/>
        <v>0</v>
      </c>
      <c r="I30" s="47">
        <f t="shared" si="2"/>
        <v>2022.8734999999983</v>
      </c>
    </row>
    <row r="31" spans="1:9" ht="15">
      <c r="A31" s="43"/>
      <c r="B31" s="42"/>
      <c r="C31" s="42"/>
      <c r="D31" s="42"/>
      <c r="E31" s="44"/>
      <c r="F31" s="47">
        <f t="shared" si="0"/>
        <v>295.30999999999983</v>
      </c>
      <c r="G31" s="44"/>
      <c r="H31" s="44">
        <f t="shared" si="1"/>
        <v>0</v>
      </c>
      <c r="I31" s="47">
        <f t="shared" si="2"/>
        <v>2022.8734999999983</v>
      </c>
    </row>
    <row r="32" spans="1:9" ht="15">
      <c r="A32" s="43"/>
      <c r="B32" s="42"/>
      <c r="C32" s="42"/>
      <c r="D32" s="42"/>
      <c r="E32" s="44"/>
      <c r="F32" s="47">
        <f t="shared" si="0"/>
        <v>295.30999999999983</v>
      </c>
      <c r="G32" s="44"/>
      <c r="H32" s="44">
        <f t="shared" si="1"/>
        <v>0</v>
      </c>
      <c r="I32" s="47">
        <f t="shared" si="2"/>
        <v>2022.8734999999983</v>
      </c>
    </row>
    <row r="33" spans="1:9" ht="15">
      <c r="A33" s="43"/>
      <c r="B33" s="42"/>
      <c r="C33" s="42"/>
      <c r="D33" s="42"/>
      <c r="E33" s="44"/>
      <c r="F33" s="47">
        <f t="shared" si="0"/>
        <v>295.30999999999983</v>
      </c>
      <c r="G33" s="44"/>
      <c r="H33" s="44">
        <f t="shared" si="1"/>
        <v>0</v>
      </c>
      <c r="I33" s="47">
        <f t="shared" si="2"/>
        <v>2022.8734999999983</v>
      </c>
    </row>
    <row r="34" spans="1:9" ht="15">
      <c r="A34" s="43"/>
      <c r="B34" s="42"/>
      <c r="C34" s="42"/>
      <c r="D34" s="42"/>
      <c r="E34" s="44"/>
      <c r="F34" s="47">
        <f t="shared" si="0"/>
        <v>295.30999999999983</v>
      </c>
      <c r="G34" s="44"/>
      <c r="H34" s="44">
        <f t="shared" si="1"/>
        <v>0</v>
      </c>
      <c r="I34" s="47">
        <f t="shared" si="2"/>
        <v>2022.8734999999983</v>
      </c>
    </row>
    <row r="35" spans="1:9" ht="15">
      <c r="A35" s="43"/>
      <c r="B35" s="42"/>
      <c r="C35" s="42"/>
      <c r="D35" s="42"/>
      <c r="E35" s="44"/>
      <c r="F35" s="47">
        <f t="shared" si="0"/>
        <v>295.30999999999983</v>
      </c>
      <c r="G35" s="44"/>
      <c r="H35" s="44">
        <f t="shared" si="1"/>
        <v>0</v>
      </c>
      <c r="I35" s="47">
        <f t="shared" si="2"/>
        <v>2022.8734999999983</v>
      </c>
    </row>
    <row r="36" spans="1:9" ht="15">
      <c r="A36" s="43"/>
      <c r="B36" s="42"/>
      <c r="C36" s="42"/>
      <c r="D36" s="42"/>
      <c r="E36" s="44"/>
      <c r="F36" s="47">
        <f t="shared" si="0"/>
        <v>295.30999999999983</v>
      </c>
      <c r="G36" s="44"/>
      <c r="H36" s="44">
        <f t="shared" si="1"/>
        <v>0</v>
      </c>
      <c r="I36" s="47">
        <f t="shared" si="2"/>
        <v>2022.8734999999983</v>
      </c>
    </row>
    <row r="37" spans="1:9" ht="15.75" thickBot="1">
      <c r="A37" s="43"/>
      <c r="B37" s="42"/>
      <c r="C37" s="42"/>
      <c r="D37" s="42"/>
      <c r="E37" s="45"/>
      <c r="F37" s="49">
        <f t="shared" si="0"/>
        <v>295.30999999999983</v>
      </c>
      <c r="G37" s="45"/>
      <c r="H37" s="45">
        <f t="shared" si="1"/>
        <v>0</v>
      </c>
      <c r="I37" s="49">
        <f t="shared" si="2"/>
        <v>2022.8734999999983</v>
      </c>
    </row>
    <row r="38" spans="1:9" ht="15">
      <c r="A38" s="43"/>
      <c r="B38" s="22"/>
      <c r="C38" s="42"/>
      <c r="D38" s="42"/>
      <c r="E38" s="44">
        <f>SUM(E9:E37)</f>
        <v>33.09</v>
      </c>
      <c r="F38" s="31">
        <f>D8-E38</f>
        <v>295.30999999999983</v>
      </c>
      <c r="G38" s="44"/>
      <c r="H38" s="44">
        <f>SUM(H9:H37)</f>
        <v>226.6665</v>
      </c>
      <c r="I38" s="31">
        <f>G8-H38</f>
        <v>2022.8734999999986</v>
      </c>
    </row>
    <row r="39" spans="1:8" ht="7.5" customHeight="1">
      <c r="A39" s="43"/>
      <c r="B39" s="22"/>
      <c r="C39" s="42"/>
      <c r="D39" s="42"/>
      <c r="E39" s="44"/>
      <c r="F39" s="40"/>
      <c r="G39" s="44"/>
      <c r="H39" s="44"/>
    </row>
    <row r="40" spans="1:8" ht="15" hidden="1">
      <c r="A40" s="43"/>
      <c r="B40" s="22"/>
      <c r="C40" s="42"/>
      <c r="D40" s="42"/>
      <c r="E40" s="44"/>
      <c r="F40" s="40"/>
      <c r="G40" s="44"/>
      <c r="H40" s="44"/>
    </row>
    <row r="41" spans="1:8" ht="36" customHeight="1" hidden="1">
      <c r="A41" s="43"/>
      <c r="B41" s="22"/>
      <c r="C41" s="42"/>
      <c r="D41" s="42"/>
      <c r="E41" s="44"/>
      <c r="F41" s="40"/>
      <c r="G41" s="44"/>
      <c r="H41" s="44"/>
    </row>
    <row r="42" spans="1:8" ht="15" hidden="1">
      <c r="A42" s="43"/>
      <c r="B42" s="22"/>
      <c r="C42" s="42"/>
      <c r="D42" s="42"/>
      <c r="E42" s="44"/>
      <c r="F42" s="40"/>
      <c r="G42" s="44"/>
      <c r="H42" s="44"/>
    </row>
    <row r="43" spans="1:8" ht="15" hidden="1">
      <c r="A43" s="43"/>
      <c r="B43" s="22"/>
      <c r="C43" s="42"/>
      <c r="D43" s="42"/>
      <c r="E43" s="44"/>
      <c r="F43" s="40"/>
      <c r="G43" s="44"/>
      <c r="H43" s="44"/>
    </row>
    <row r="44" spans="1:8" ht="15" hidden="1">
      <c r="A44" s="43"/>
      <c r="B44" s="22"/>
      <c r="C44" s="42"/>
      <c r="D44" s="42"/>
      <c r="E44" s="44"/>
      <c r="F44" s="40"/>
      <c r="G44" s="44"/>
      <c r="H44" s="44"/>
    </row>
    <row r="45" spans="1:8" ht="15" hidden="1">
      <c r="A45" s="43"/>
      <c r="B45" s="22"/>
      <c r="C45" s="42"/>
      <c r="D45" s="42"/>
      <c r="E45" s="44"/>
      <c r="F45" s="40"/>
      <c r="G45" s="44"/>
      <c r="H45" s="44"/>
    </row>
    <row r="46" spans="1:9" ht="18.75">
      <c r="A46" s="94" t="str">
        <f>+A1</f>
        <v>PROYECTO "SISTEMA DE AGUA NUEVA AMERICA"</v>
      </c>
      <c r="B46" s="94"/>
      <c r="C46" s="94"/>
      <c r="D46" s="94"/>
      <c r="E46" s="94"/>
      <c r="F46" s="94"/>
      <c r="G46" s="94"/>
      <c r="H46" s="94"/>
      <c r="I46" s="94"/>
    </row>
    <row r="47" spans="1:9" ht="15.75">
      <c r="A47" s="95" t="str">
        <f>+A2</f>
        <v>**** INFORME MES DE SEPTIEMEBRE</v>
      </c>
      <c r="B47" s="95"/>
      <c r="C47" s="95"/>
      <c r="D47" s="95"/>
      <c r="E47" s="95"/>
      <c r="F47" s="95"/>
      <c r="G47" s="34"/>
      <c r="H47" s="34"/>
      <c r="I47" s="34"/>
    </row>
    <row r="48" spans="1:9" ht="15">
      <c r="A48" s="17"/>
      <c r="B48" s="17"/>
      <c r="C48" s="17"/>
      <c r="D48" s="18"/>
      <c r="E48" s="17"/>
      <c r="F48" s="18"/>
      <c r="G48" s="17"/>
      <c r="H48" s="19"/>
      <c r="I48" s="19"/>
    </row>
    <row r="49" spans="1:9" ht="15">
      <c r="A49" s="40"/>
      <c r="B49" s="40"/>
      <c r="C49" s="40"/>
      <c r="D49" s="40"/>
      <c r="E49" s="40"/>
      <c r="F49" s="40"/>
      <c r="G49" s="40"/>
      <c r="H49" s="23" t="s">
        <v>8</v>
      </c>
      <c r="I49" s="24">
        <f>+I4</f>
        <v>6.85</v>
      </c>
    </row>
    <row r="50" spans="1:7" ht="15">
      <c r="A50" s="40"/>
      <c r="B50" s="40"/>
      <c r="C50" s="40"/>
      <c r="D50" s="40"/>
      <c r="E50" s="40"/>
      <c r="F50" s="40"/>
      <c r="G50" s="40"/>
    </row>
    <row r="51" spans="1:9" ht="15">
      <c r="A51" s="96" t="s">
        <v>0</v>
      </c>
      <c r="B51" s="105" t="s">
        <v>9</v>
      </c>
      <c r="C51" s="80" t="s">
        <v>32</v>
      </c>
      <c r="D51" s="102" t="s">
        <v>6</v>
      </c>
      <c r="E51" s="102"/>
      <c r="F51" s="102"/>
      <c r="G51" s="102" t="s">
        <v>7</v>
      </c>
      <c r="H51" s="102"/>
      <c r="I51" s="102"/>
    </row>
    <row r="52" spans="1:9" ht="15">
      <c r="A52" s="96"/>
      <c r="B52" s="105"/>
      <c r="C52" s="7" t="s">
        <v>1</v>
      </c>
      <c r="D52" s="7" t="s">
        <v>2</v>
      </c>
      <c r="E52" s="8" t="s">
        <v>3</v>
      </c>
      <c r="F52" s="9" t="s">
        <v>4</v>
      </c>
      <c r="G52" s="7" t="s">
        <v>2</v>
      </c>
      <c r="H52" s="7" t="s">
        <v>5</v>
      </c>
      <c r="I52" s="7" t="s">
        <v>4</v>
      </c>
    </row>
    <row r="53" spans="1:9" ht="15">
      <c r="A53" s="43"/>
      <c r="B53" s="42"/>
      <c r="C53" s="35" t="str">
        <f>+C8</f>
        <v>Saldo al 31/08/2013</v>
      </c>
      <c r="D53" s="28">
        <f>+AGOSTO!F251</f>
        <v>331.36</v>
      </c>
      <c r="E53" s="44"/>
      <c r="F53" s="26">
        <f>D53-E53</f>
        <v>331.36</v>
      </c>
      <c r="G53" s="27">
        <f>F53*I49</f>
        <v>2269.816</v>
      </c>
      <c r="H53" s="25"/>
      <c r="I53" s="26">
        <f>G53-H53</f>
        <v>2269.816</v>
      </c>
    </row>
    <row r="54" spans="1:9" ht="15">
      <c r="A54" s="43">
        <v>41547</v>
      </c>
      <c r="B54" s="42" t="s">
        <v>419</v>
      </c>
      <c r="C54" s="42" t="s">
        <v>609</v>
      </c>
      <c r="D54" s="42"/>
      <c r="E54" s="81">
        <v>175</v>
      </c>
      <c r="F54" s="47">
        <f>F53+D54-E54</f>
        <v>156.36</v>
      </c>
      <c r="G54" s="44"/>
      <c r="H54" s="44">
        <f aca="true" t="shared" si="3" ref="H54:H82">E54*$I$49</f>
        <v>1198.75</v>
      </c>
      <c r="I54" s="47">
        <f>I53+G54-H54</f>
        <v>1071.0659999999998</v>
      </c>
    </row>
    <row r="55" spans="1:9" ht="15">
      <c r="A55" s="43">
        <v>41547</v>
      </c>
      <c r="B55" s="42" t="s">
        <v>420</v>
      </c>
      <c r="C55" s="42" t="s">
        <v>610</v>
      </c>
      <c r="D55" s="42"/>
      <c r="E55" s="81">
        <v>110</v>
      </c>
      <c r="F55" s="47">
        <f>F54+D55-E55</f>
        <v>46.360000000000014</v>
      </c>
      <c r="G55" s="44"/>
      <c r="H55" s="44">
        <f t="shared" si="3"/>
        <v>753.5</v>
      </c>
      <c r="I55" s="47">
        <f>I54+G55-H55</f>
        <v>317.5659999999998</v>
      </c>
    </row>
    <row r="56" spans="1:9" ht="15.75" thickBot="1">
      <c r="A56" s="43">
        <v>41547</v>
      </c>
      <c r="B56" s="42" t="s">
        <v>420</v>
      </c>
      <c r="C56" s="42" t="s">
        <v>611</v>
      </c>
      <c r="D56" s="42"/>
      <c r="E56" s="83">
        <v>18.38</v>
      </c>
      <c r="F56" s="47">
        <f>F55+D56-E56</f>
        <v>27.980000000000015</v>
      </c>
      <c r="G56" s="44"/>
      <c r="H56" s="44">
        <f t="shared" si="3"/>
        <v>125.90299999999999</v>
      </c>
      <c r="I56" s="47">
        <f>I55+G56-H56</f>
        <v>191.6629999999998</v>
      </c>
    </row>
    <row r="57" spans="1:9" ht="15">
      <c r="A57" s="43"/>
      <c r="B57" s="42"/>
      <c r="C57" s="42"/>
      <c r="D57" s="42"/>
      <c r="E57" s="44"/>
      <c r="F57" s="47">
        <f aca="true" t="shared" si="4" ref="F57:F82">F56+D57-E57</f>
        <v>27.980000000000015</v>
      </c>
      <c r="G57" s="44"/>
      <c r="H57" s="44">
        <f t="shared" si="3"/>
        <v>0</v>
      </c>
      <c r="I57" s="47">
        <f aca="true" t="shared" si="5" ref="I57:I82">I56+G57-H57</f>
        <v>191.6629999999998</v>
      </c>
    </row>
    <row r="58" spans="1:9" ht="15">
      <c r="A58" s="43"/>
      <c r="B58" s="42"/>
      <c r="C58" s="42"/>
      <c r="D58" s="42"/>
      <c r="E58" s="44"/>
      <c r="F58" s="47">
        <f t="shared" si="4"/>
        <v>27.980000000000015</v>
      </c>
      <c r="G58" s="44"/>
      <c r="H58" s="44">
        <f t="shared" si="3"/>
        <v>0</v>
      </c>
      <c r="I58" s="47">
        <f t="shared" si="5"/>
        <v>191.6629999999998</v>
      </c>
    </row>
    <row r="59" spans="1:9" ht="15">
      <c r="A59" s="43"/>
      <c r="B59" s="42"/>
      <c r="C59" s="42"/>
      <c r="D59" s="42"/>
      <c r="E59" s="44"/>
      <c r="F59" s="47">
        <f t="shared" si="4"/>
        <v>27.980000000000015</v>
      </c>
      <c r="G59" s="44"/>
      <c r="H59" s="44">
        <f t="shared" si="3"/>
        <v>0</v>
      </c>
      <c r="I59" s="47">
        <f t="shared" si="5"/>
        <v>191.6629999999998</v>
      </c>
    </row>
    <row r="60" spans="1:9" ht="15">
      <c r="A60" s="43"/>
      <c r="B60" s="42"/>
      <c r="C60" s="42"/>
      <c r="D60" s="42"/>
      <c r="E60" s="44"/>
      <c r="F60" s="47">
        <f t="shared" si="4"/>
        <v>27.980000000000015</v>
      </c>
      <c r="G60" s="44"/>
      <c r="H60" s="44">
        <f t="shared" si="3"/>
        <v>0</v>
      </c>
      <c r="I60" s="47">
        <f t="shared" si="5"/>
        <v>191.6629999999998</v>
      </c>
    </row>
    <row r="61" spans="1:9" ht="15">
      <c r="A61" s="43"/>
      <c r="B61" s="42"/>
      <c r="C61" s="42"/>
      <c r="D61" s="42"/>
      <c r="E61" s="44"/>
      <c r="F61" s="47">
        <f t="shared" si="4"/>
        <v>27.980000000000015</v>
      </c>
      <c r="G61" s="44"/>
      <c r="H61" s="44">
        <f t="shared" si="3"/>
        <v>0</v>
      </c>
      <c r="I61" s="47">
        <f t="shared" si="5"/>
        <v>191.6629999999998</v>
      </c>
    </row>
    <row r="62" spans="1:9" ht="15">
      <c r="A62" s="43"/>
      <c r="B62" s="42"/>
      <c r="C62" s="42"/>
      <c r="D62" s="42"/>
      <c r="E62" s="44"/>
      <c r="F62" s="47">
        <f t="shared" si="4"/>
        <v>27.980000000000015</v>
      </c>
      <c r="G62" s="44"/>
      <c r="H62" s="44">
        <f t="shared" si="3"/>
        <v>0</v>
      </c>
      <c r="I62" s="47">
        <f t="shared" si="5"/>
        <v>191.6629999999998</v>
      </c>
    </row>
    <row r="63" spans="1:9" ht="15">
      <c r="A63" s="43"/>
      <c r="B63" s="42"/>
      <c r="C63" s="42"/>
      <c r="D63" s="42"/>
      <c r="E63" s="44"/>
      <c r="F63" s="47">
        <f t="shared" si="4"/>
        <v>27.980000000000015</v>
      </c>
      <c r="G63" s="44"/>
      <c r="H63" s="44">
        <f t="shared" si="3"/>
        <v>0</v>
      </c>
      <c r="I63" s="47">
        <f t="shared" si="5"/>
        <v>191.6629999999998</v>
      </c>
    </row>
    <row r="64" spans="1:9" ht="15">
      <c r="A64" s="43"/>
      <c r="B64" s="42"/>
      <c r="C64" s="42"/>
      <c r="D64" s="42"/>
      <c r="E64" s="48"/>
      <c r="F64" s="47">
        <f t="shared" si="4"/>
        <v>27.980000000000015</v>
      </c>
      <c r="G64" s="44"/>
      <c r="H64" s="44">
        <f t="shared" si="3"/>
        <v>0</v>
      </c>
      <c r="I64" s="47">
        <f t="shared" si="5"/>
        <v>191.6629999999998</v>
      </c>
    </row>
    <row r="65" spans="1:9" ht="15">
      <c r="A65" s="43"/>
      <c r="B65" s="42"/>
      <c r="C65" s="42"/>
      <c r="D65" s="42"/>
      <c r="E65" s="44"/>
      <c r="F65" s="47">
        <f t="shared" si="4"/>
        <v>27.980000000000015</v>
      </c>
      <c r="G65" s="44"/>
      <c r="H65" s="44">
        <f t="shared" si="3"/>
        <v>0</v>
      </c>
      <c r="I65" s="47">
        <f t="shared" si="5"/>
        <v>191.6629999999998</v>
      </c>
    </row>
    <row r="66" spans="1:9" ht="15">
      <c r="A66" s="43"/>
      <c r="B66" s="42"/>
      <c r="C66" s="42"/>
      <c r="D66" s="42"/>
      <c r="E66" s="44"/>
      <c r="F66" s="47">
        <f t="shared" si="4"/>
        <v>27.980000000000015</v>
      </c>
      <c r="G66" s="44"/>
      <c r="H66" s="44">
        <f t="shared" si="3"/>
        <v>0</v>
      </c>
      <c r="I66" s="47">
        <f t="shared" si="5"/>
        <v>191.6629999999998</v>
      </c>
    </row>
    <row r="67" spans="1:9" ht="15">
      <c r="A67" s="43"/>
      <c r="B67" s="42"/>
      <c r="C67" s="42"/>
      <c r="D67" s="42"/>
      <c r="E67" s="44"/>
      <c r="F67" s="47">
        <f t="shared" si="4"/>
        <v>27.980000000000015</v>
      </c>
      <c r="G67" s="44"/>
      <c r="H67" s="44">
        <f t="shared" si="3"/>
        <v>0</v>
      </c>
      <c r="I67" s="47">
        <f t="shared" si="5"/>
        <v>191.6629999999998</v>
      </c>
    </row>
    <row r="68" spans="1:9" ht="15">
      <c r="A68" s="43"/>
      <c r="B68" s="42"/>
      <c r="C68" s="42"/>
      <c r="D68" s="42"/>
      <c r="E68" s="44"/>
      <c r="F68" s="47">
        <f t="shared" si="4"/>
        <v>27.980000000000015</v>
      </c>
      <c r="G68" s="44"/>
      <c r="H68" s="44">
        <f t="shared" si="3"/>
        <v>0</v>
      </c>
      <c r="I68" s="47">
        <f t="shared" si="5"/>
        <v>191.6629999999998</v>
      </c>
    </row>
    <row r="69" spans="1:9" ht="15">
      <c r="A69" s="43"/>
      <c r="B69" s="42"/>
      <c r="C69" s="42"/>
      <c r="D69" s="42"/>
      <c r="E69" s="44"/>
      <c r="F69" s="47">
        <f t="shared" si="4"/>
        <v>27.980000000000015</v>
      </c>
      <c r="G69" s="44"/>
      <c r="H69" s="44">
        <f t="shared" si="3"/>
        <v>0</v>
      </c>
      <c r="I69" s="47">
        <f t="shared" si="5"/>
        <v>191.6629999999998</v>
      </c>
    </row>
    <row r="70" spans="1:9" ht="15">
      <c r="A70" s="43"/>
      <c r="B70" s="42"/>
      <c r="C70" s="42"/>
      <c r="D70" s="42"/>
      <c r="E70" s="44"/>
      <c r="F70" s="47">
        <f t="shared" si="4"/>
        <v>27.980000000000015</v>
      </c>
      <c r="G70" s="44"/>
      <c r="H70" s="44">
        <f t="shared" si="3"/>
        <v>0</v>
      </c>
      <c r="I70" s="47">
        <f t="shared" si="5"/>
        <v>191.6629999999998</v>
      </c>
    </row>
    <row r="71" spans="1:9" ht="15">
      <c r="A71" s="43"/>
      <c r="B71" s="42"/>
      <c r="C71" s="42"/>
      <c r="D71" s="42"/>
      <c r="E71" s="44"/>
      <c r="F71" s="47">
        <f t="shared" si="4"/>
        <v>27.980000000000015</v>
      </c>
      <c r="G71" s="44"/>
      <c r="H71" s="44">
        <f t="shared" si="3"/>
        <v>0</v>
      </c>
      <c r="I71" s="47">
        <f t="shared" si="5"/>
        <v>191.6629999999998</v>
      </c>
    </row>
    <row r="72" spans="1:9" ht="15">
      <c r="A72" s="43"/>
      <c r="B72" s="42"/>
      <c r="C72" s="42"/>
      <c r="D72" s="42"/>
      <c r="E72" s="44"/>
      <c r="F72" s="47">
        <f t="shared" si="4"/>
        <v>27.980000000000015</v>
      </c>
      <c r="G72" s="44"/>
      <c r="H72" s="44">
        <f t="shared" si="3"/>
        <v>0</v>
      </c>
      <c r="I72" s="47">
        <f t="shared" si="5"/>
        <v>191.6629999999998</v>
      </c>
    </row>
    <row r="73" spans="1:9" ht="15">
      <c r="A73" s="43"/>
      <c r="B73" s="42"/>
      <c r="C73" s="42"/>
      <c r="D73" s="42"/>
      <c r="E73" s="44"/>
      <c r="F73" s="47">
        <f t="shared" si="4"/>
        <v>27.980000000000015</v>
      </c>
      <c r="G73" s="44"/>
      <c r="H73" s="44">
        <f t="shared" si="3"/>
        <v>0</v>
      </c>
      <c r="I73" s="47">
        <f t="shared" si="5"/>
        <v>191.6629999999998</v>
      </c>
    </row>
    <row r="74" spans="1:9" ht="15">
      <c r="A74" s="43"/>
      <c r="B74" s="42"/>
      <c r="C74" s="42"/>
      <c r="D74" s="42"/>
      <c r="E74" s="44"/>
      <c r="F74" s="47">
        <f t="shared" si="4"/>
        <v>27.980000000000015</v>
      </c>
      <c r="G74" s="44"/>
      <c r="H74" s="44">
        <f t="shared" si="3"/>
        <v>0</v>
      </c>
      <c r="I74" s="47">
        <f t="shared" si="5"/>
        <v>191.6629999999998</v>
      </c>
    </row>
    <row r="75" spans="1:9" ht="15">
      <c r="A75" s="43"/>
      <c r="B75" s="42"/>
      <c r="C75" s="42"/>
      <c r="D75" s="42"/>
      <c r="E75" s="44"/>
      <c r="F75" s="47">
        <f t="shared" si="4"/>
        <v>27.980000000000015</v>
      </c>
      <c r="G75" s="44"/>
      <c r="H75" s="44">
        <f t="shared" si="3"/>
        <v>0</v>
      </c>
      <c r="I75" s="47">
        <f t="shared" si="5"/>
        <v>191.6629999999998</v>
      </c>
    </row>
    <row r="76" spans="1:9" ht="15">
      <c r="A76" s="43"/>
      <c r="B76" s="42"/>
      <c r="C76" s="42"/>
      <c r="D76" s="42"/>
      <c r="E76" s="44"/>
      <c r="F76" s="47">
        <f t="shared" si="4"/>
        <v>27.980000000000015</v>
      </c>
      <c r="G76" s="44"/>
      <c r="H76" s="44">
        <f t="shared" si="3"/>
        <v>0</v>
      </c>
      <c r="I76" s="47">
        <f t="shared" si="5"/>
        <v>191.6629999999998</v>
      </c>
    </row>
    <row r="77" spans="1:9" ht="15">
      <c r="A77" s="43"/>
      <c r="B77" s="42"/>
      <c r="C77" s="42"/>
      <c r="D77" s="42"/>
      <c r="E77" s="44"/>
      <c r="F77" s="47">
        <f t="shared" si="4"/>
        <v>27.980000000000015</v>
      </c>
      <c r="G77" s="44"/>
      <c r="H77" s="44">
        <f t="shared" si="3"/>
        <v>0</v>
      </c>
      <c r="I77" s="47">
        <f t="shared" si="5"/>
        <v>191.6629999999998</v>
      </c>
    </row>
    <row r="78" spans="1:9" ht="15">
      <c r="A78" s="43"/>
      <c r="B78" s="42"/>
      <c r="C78" s="42"/>
      <c r="D78" s="42"/>
      <c r="E78" s="44"/>
      <c r="F78" s="47">
        <f t="shared" si="4"/>
        <v>27.980000000000015</v>
      </c>
      <c r="G78" s="44"/>
      <c r="H78" s="44">
        <f t="shared" si="3"/>
        <v>0</v>
      </c>
      <c r="I78" s="47">
        <f t="shared" si="5"/>
        <v>191.6629999999998</v>
      </c>
    </row>
    <row r="79" spans="1:9" ht="15">
      <c r="A79" s="43"/>
      <c r="B79" s="42"/>
      <c r="C79" s="42"/>
      <c r="D79" s="42"/>
      <c r="E79" s="44"/>
      <c r="F79" s="47">
        <f t="shared" si="4"/>
        <v>27.980000000000015</v>
      </c>
      <c r="G79" s="44"/>
      <c r="H79" s="44">
        <f t="shared" si="3"/>
        <v>0</v>
      </c>
      <c r="I79" s="47">
        <f t="shared" si="5"/>
        <v>191.6629999999998</v>
      </c>
    </row>
    <row r="80" spans="1:9" ht="15" hidden="1">
      <c r="A80" s="43"/>
      <c r="B80" s="42"/>
      <c r="C80" s="42"/>
      <c r="D80" s="42"/>
      <c r="E80" s="44"/>
      <c r="F80" s="47">
        <f t="shared" si="4"/>
        <v>27.980000000000015</v>
      </c>
      <c r="G80" s="44"/>
      <c r="H80" s="44">
        <f t="shared" si="3"/>
        <v>0</v>
      </c>
      <c r="I80" s="47">
        <f t="shared" si="5"/>
        <v>191.6629999999998</v>
      </c>
    </row>
    <row r="81" spans="1:9" ht="15" hidden="1">
      <c r="A81" s="43"/>
      <c r="B81" s="42"/>
      <c r="C81" s="42"/>
      <c r="D81" s="42"/>
      <c r="E81" s="44"/>
      <c r="F81" s="47">
        <f t="shared" si="4"/>
        <v>27.980000000000015</v>
      </c>
      <c r="G81" s="44"/>
      <c r="H81" s="44">
        <f t="shared" si="3"/>
        <v>0</v>
      </c>
      <c r="I81" s="47">
        <f t="shared" si="5"/>
        <v>191.6629999999998</v>
      </c>
    </row>
    <row r="82" spans="1:9" ht="15.75" thickBot="1">
      <c r="A82" s="43"/>
      <c r="B82" s="42"/>
      <c r="C82" s="42"/>
      <c r="D82" s="42"/>
      <c r="E82" s="45"/>
      <c r="F82" s="49">
        <f t="shared" si="4"/>
        <v>27.980000000000015</v>
      </c>
      <c r="G82" s="44"/>
      <c r="H82" s="45">
        <f t="shared" si="3"/>
        <v>0</v>
      </c>
      <c r="I82" s="49">
        <f t="shared" si="5"/>
        <v>191.6629999999998</v>
      </c>
    </row>
    <row r="83" spans="1:9" ht="15">
      <c r="A83" s="43"/>
      <c r="B83" s="42"/>
      <c r="C83" s="42"/>
      <c r="D83" s="42"/>
      <c r="E83" s="44">
        <f>SUM(E54:E82)</f>
        <v>303.38</v>
      </c>
      <c r="F83" s="31">
        <f>D53-E83</f>
        <v>27.980000000000018</v>
      </c>
      <c r="G83" s="44"/>
      <c r="H83" s="44">
        <f>SUM(H54:H82)</f>
        <v>2078.153</v>
      </c>
      <c r="I83" s="31">
        <f>G53-H83</f>
        <v>191.663</v>
      </c>
    </row>
    <row r="84" spans="1:8" ht="15">
      <c r="A84" s="43"/>
      <c r="B84" s="42"/>
      <c r="C84" s="42"/>
      <c r="D84" s="42"/>
      <c r="E84" s="44"/>
      <c r="F84" s="40"/>
      <c r="G84" s="44"/>
      <c r="H84" s="44"/>
    </row>
    <row r="85" spans="1:9" ht="18.75">
      <c r="A85" s="94" t="str">
        <f>+A1</f>
        <v>PROYECTO "SISTEMA DE AGUA NUEVA AMERICA"</v>
      </c>
      <c r="B85" s="94"/>
      <c r="C85" s="94"/>
      <c r="D85" s="94"/>
      <c r="E85" s="94"/>
      <c r="F85" s="94"/>
      <c r="G85" s="94"/>
      <c r="H85" s="94"/>
      <c r="I85" s="94"/>
    </row>
    <row r="86" spans="1:9" ht="15.75">
      <c r="A86" s="95" t="str">
        <f>+A2</f>
        <v>**** INFORME MES DE SEPTIEMEBRE</v>
      </c>
      <c r="B86" s="95"/>
      <c r="C86" s="95"/>
      <c r="D86" s="95"/>
      <c r="E86" s="95"/>
      <c r="F86" s="95"/>
      <c r="G86" s="95"/>
      <c r="H86" s="95"/>
      <c r="I86" s="95"/>
    </row>
    <row r="87" spans="1:9" ht="15">
      <c r="A87" s="17"/>
      <c r="B87" s="17"/>
      <c r="C87" s="17"/>
      <c r="D87" s="18"/>
      <c r="E87" s="17"/>
      <c r="F87" s="18"/>
      <c r="G87" s="17"/>
      <c r="H87" s="19"/>
      <c r="I87" s="19"/>
    </row>
    <row r="88" spans="1:9" ht="15">
      <c r="A88" s="40"/>
      <c r="B88" s="40"/>
      <c r="C88" s="40"/>
      <c r="D88" s="40"/>
      <c r="E88" s="40"/>
      <c r="F88" s="40"/>
      <c r="G88" s="40"/>
      <c r="H88" s="23" t="s">
        <v>8</v>
      </c>
      <c r="I88" s="24">
        <f>+I49</f>
        <v>6.85</v>
      </c>
    </row>
    <row r="89" spans="1:7" ht="15">
      <c r="A89" s="40"/>
      <c r="B89" s="40"/>
      <c r="C89" s="40"/>
      <c r="D89" s="40"/>
      <c r="E89" s="40"/>
      <c r="F89" s="40"/>
      <c r="G89" s="40"/>
    </row>
    <row r="90" spans="1:9" ht="15">
      <c r="A90" s="96" t="s">
        <v>0</v>
      </c>
      <c r="B90" s="105" t="s">
        <v>9</v>
      </c>
      <c r="C90" s="80" t="s">
        <v>33</v>
      </c>
      <c r="D90" s="99" t="s">
        <v>6</v>
      </c>
      <c r="E90" s="100"/>
      <c r="F90" s="101"/>
      <c r="G90" s="102" t="s">
        <v>7</v>
      </c>
      <c r="H90" s="102"/>
      <c r="I90" s="102"/>
    </row>
    <row r="91" spans="1:9" ht="15">
      <c r="A91" s="96"/>
      <c r="B91" s="105"/>
      <c r="C91" s="7" t="s">
        <v>1</v>
      </c>
      <c r="D91" s="7" t="s">
        <v>2</v>
      </c>
      <c r="E91" s="8" t="s">
        <v>3</v>
      </c>
      <c r="F91" s="9" t="s">
        <v>4</v>
      </c>
      <c r="G91" s="7" t="s">
        <v>2</v>
      </c>
      <c r="H91" s="7" t="s">
        <v>5</v>
      </c>
      <c r="I91" s="7" t="s">
        <v>4</v>
      </c>
    </row>
    <row r="92" spans="1:9" ht="15">
      <c r="A92" s="43"/>
      <c r="B92" s="42"/>
      <c r="C92" s="35" t="str">
        <f>+C53</f>
        <v>Saldo al 31/08/2013</v>
      </c>
      <c r="D92" s="41">
        <f>+AGOSTO!F252</f>
        <v>463.9776676384839</v>
      </c>
      <c r="E92" s="44"/>
      <c r="F92" s="26">
        <f>D92-E92</f>
        <v>463.9776676384839</v>
      </c>
      <c r="G92" s="27">
        <f>F92*I88</f>
        <v>3178.2470233236145</v>
      </c>
      <c r="H92" s="25"/>
      <c r="I92" s="26">
        <f>G92-H92</f>
        <v>3178.2470233236145</v>
      </c>
    </row>
    <row r="93" spans="1:9" ht="15">
      <c r="A93" s="43"/>
      <c r="B93" s="42"/>
      <c r="C93" s="42"/>
      <c r="D93" s="42"/>
      <c r="E93" s="81"/>
      <c r="F93" s="47">
        <f aca="true" t="shared" si="6" ref="F93:F112">F92+D93-E93</f>
        <v>463.9776676384839</v>
      </c>
      <c r="G93" s="44"/>
      <c r="H93" s="44">
        <f aca="true" t="shared" si="7" ref="H93:H111">E93*$I$88</f>
        <v>0</v>
      </c>
      <c r="I93" s="47">
        <f>I92+G93-H93</f>
        <v>3178.2470233236145</v>
      </c>
    </row>
    <row r="94" spans="1:9" ht="15">
      <c r="A94" s="43"/>
      <c r="B94" s="42"/>
      <c r="C94" s="42"/>
      <c r="D94" s="42"/>
      <c r="E94" s="81"/>
      <c r="F94" s="47">
        <f t="shared" si="6"/>
        <v>463.9776676384839</v>
      </c>
      <c r="G94" s="44"/>
      <c r="H94" s="44">
        <f t="shared" si="7"/>
        <v>0</v>
      </c>
      <c r="I94" s="47">
        <f aca="true" t="shared" si="8" ref="I94:I112">I93+G94-H94</f>
        <v>3178.2470233236145</v>
      </c>
    </row>
    <row r="95" spans="1:9" ht="15">
      <c r="A95" s="43"/>
      <c r="B95" s="42"/>
      <c r="C95" s="42"/>
      <c r="D95" s="42"/>
      <c r="E95" s="81"/>
      <c r="F95" s="47">
        <f t="shared" si="6"/>
        <v>463.9776676384839</v>
      </c>
      <c r="G95" s="44"/>
      <c r="H95" s="44">
        <f t="shared" si="7"/>
        <v>0</v>
      </c>
      <c r="I95" s="47">
        <f t="shared" si="8"/>
        <v>3178.2470233236145</v>
      </c>
    </row>
    <row r="96" spans="1:9" ht="15">
      <c r="A96" s="43"/>
      <c r="B96" s="42"/>
      <c r="C96" s="42"/>
      <c r="D96" s="42"/>
      <c r="E96" s="81"/>
      <c r="F96" s="47">
        <f t="shared" si="6"/>
        <v>463.9776676384839</v>
      </c>
      <c r="G96" s="44"/>
      <c r="H96" s="44">
        <f t="shared" si="7"/>
        <v>0</v>
      </c>
      <c r="I96" s="47">
        <f t="shared" si="8"/>
        <v>3178.2470233236145</v>
      </c>
    </row>
    <row r="97" spans="1:9" ht="15">
      <c r="A97" s="43"/>
      <c r="B97" s="42"/>
      <c r="C97" s="42"/>
      <c r="D97" s="42"/>
      <c r="E97" s="81"/>
      <c r="F97" s="47">
        <f t="shared" si="6"/>
        <v>463.9776676384839</v>
      </c>
      <c r="G97" s="44"/>
      <c r="H97" s="44">
        <f t="shared" si="7"/>
        <v>0</v>
      </c>
      <c r="I97" s="47">
        <f t="shared" si="8"/>
        <v>3178.2470233236145</v>
      </c>
    </row>
    <row r="98" spans="1:9" ht="15">
      <c r="A98" s="43"/>
      <c r="B98" s="42"/>
      <c r="C98" s="42"/>
      <c r="D98" s="42"/>
      <c r="E98" s="81"/>
      <c r="F98" s="47">
        <f t="shared" si="6"/>
        <v>463.9776676384839</v>
      </c>
      <c r="G98" s="44"/>
      <c r="H98" s="44">
        <f t="shared" si="7"/>
        <v>0</v>
      </c>
      <c r="I98" s="47">
        <f t="shared" si="8"/>
        <v>3178.2470233236145</v>
      </c>
    </row>
    <row r="99" spans="1:9" ht="15">
      <c r="A99" s="43"/>
      <c r="B99" s="42"/>
      <c r="C99" s="42"/>
      <c r="D99" s="42"/>
      <c r="E99" s="81"/>
      <c r="F99" s="47">
        <f t="shared" si="6"/>
        <v>463.9776676384839</v>
      </c>
      <c r="G99" s="44"/>
      <c r="H99" s="44">
        <f t="shared" si="7"/>
        <v>0</v>
      </c>
      <c r="I99" s="47">
        <f t="shared" si="8"/>
        <v>3178.2470233236145</v>
      </c>
    </row>
    <row r="100" spans="1:9" ht="15">
      <c r="A100" s="43"/>
      <c r="B100" s="42"/>
      <c r="C100" s="42"/>
      <c r="D100" s="42"/>
      <c r="E100" s="81"/>
      <c r="F100" s="47">
        <f t="shared" si="6"/>
        <v>463.9776676384839</v>
      </c>
      <c r="G100" s="44"/>
      <c r="H100" s="44">
        <f t="shared" si="7"/>
        <v>0</v>
      </c>
      <c r="I100" s="47">
        <f t="shared" si="8"/>
        <v>3178.2470233236145</v>
      </c>
    </row>
    <row r="101" spans="1:9" ht="15">
      <c r="A101" s="43"/>
      <c r="B101" s="42"/>
      <c r="C101" s="42"/>
      <c r="D101" s="42"/>
      <c r="E101" s="81"/>
      <c r="F101" s="47">
        <f t="shared" si="6"/>
        <v>463.9776676384839</v>
      </c>
      <c r="G101" s="44"/>
      <c r="H101" s="44">
        <f t="shared" si="7"/>
        <v>0</v>
      </c>
      <c r="I101" s="47">
        <f t="shared" si="8"/>
        <v>3178.2470233236145</v>
      </c>
    </row>
    <row r="102" spans="1:9" ht="15">
      <c r="A102" s="43"/>
      <c r="B102" s="42"/>
      <c r="C102" s="42"/>
      <c r="D102" s="42"/>
      <c r="E102" s="81"/>
      <c r="F102" s="47">
        <f t="shared" si="6"/>
        <v>463.9776676384839</v>
      </c>
      <c r="G102" s="44"/>
      <c r="H102" s="44">
        <f t="shared" si="7"/>
        <v>0</v>
      </c>
      <c r="I102" s="47">
        <f t="shared" si="8"/>
        <v>3178.2470233236145</v>
      </c>
    </row>
    <row r="103" spans="1:9" ht="15">
      <c r="A103" s="43"/>
      <c r="B103" s="42"/>
      <c r="C103" s="42"/>
      <c r="D103" s="42"/>
      <c r="E103" s="82"/>
      <c r="F103" s="47">
        <f t="shared" si="6"/>
        <v>463.9776676384839</v>
      </c>
      <c r="G103" s="44"/>
      <c r="H103" s="44">
        <f t="shared" si="7"/>
        <v>0</v>
      </c>
      <c r="I103" s="47">
        <f t="shared" si="8"/>
        <v>3178.2470233236145</v>
      </c>
    </row>
    <row r="104" spans="1:9" ht="15">
      <c r="A104" s="43"/>
      <c r="B104" s="42"/>
      <c r="C104" s="42"/>
      <c r="D104" s="42"/>
      <c r="E104" s="44"/>
      <c r="F104" s="47">
        <f t="shared" si="6"/>
        <v>463.9776676384839</v>
      </c>
      <c r="G104" s="44"/>
      <c r="H104" s="44">
        <f t="shared" si="7"/>
        <v>0</v>
      </c>
      <c r="I104" s="47">
        <f t="shared" si="8"/>
        <v>3178.2470233236145</v>
      </c>
    </row>
    <row r="105" spans="1:9" ht="15">
      <c r="A105" s="43"/>
      <c r="B105" s="42"/>
      <c r="C105" s="42"/>
      <c r="D105" s="42"/>
      <c r="E105" s="44"/>
      <c r="F105" s="47">
        <f t="shared" si="6"/>
        <v>463.9776676384839</v>
      </c>
      <c r="G105" s="44"/>
      <c r="H105" s="44">
        <f t="shared" si="7"/>
        <v>0</v>
      </c>
      <c r="I105" s="47">
        <f t="shared" si="8"/>
        <v>3178.2470233236145</v>
      </c>
    </row>
    <row r="106" spans="1:9" ht="15">
      <c r="A106" s="43"/>
      <c r="B106" s="42"/>
      <c r="C106" s="42"/>
      <c r="D106" s="42"/>
      <c r="E106" s="48"/>
      <c r="F106" s="47">
        <f t="shared" si="6"/>
        <v>463.9776676384839</v>
      </c>
      <c r="G106" s="44"/>
      <c r="H106" s="44">
        <f t="shared" si="7"/>
        <v>0</v>
      </c>
      <c r="I106" s="47">
        <f t="shared" si="8"/>
        <v>3178.2470233236145</v>
      </c>
    </row>
    <row r="107" spans="1:9" ht="15">
      <c r="A107" s="43"/>
      <c r="B107" s="42"/>
      <c r="C107" s="42"/>
      <c r="D107" s="42"/>
      <c r="E107" s="44"/>
      <c r="F107" s="47">
        <f t="shared" si="6"/>
        <v>463.9776676384839</v>
      </c>
      <c r="G107" s="44"/>
      <c r="H107" s="44">
        <f t="shared" si="7"/>
        <v>0</v>
      </c>
      <c r="I107" s="47">
        <f t="shared" si="8"/>
        <v>3178.2470233236145</v>
      </c>
    </row>
    <row r="108" spans="1:9" ht="15">
      <c r="A108" s="43"/>
      <c r="B108" s="42"/>
      <c r="C108" s="42"/>
      <c r="D108" s="42"/>
      <c r="E108" s="48"/>
      <c r="F108" s="47">
        <f t="shared" si="6"/>
        <v>463.9776676384839</v>
      </c>
      <c r="G108" s="44"/>
      <c r="H108" s="44">
        <f t="shared" si="7"/>
        <v>0</v>
      </c>
      <c r="I108" s="47">
        <f t="shared" si="8"/>
        <v>3178.2470233236145</v>
      </c>
    </row>
    <row r="109" spans="1:9" ht="15">
      <c r="A109" s="43"/>
      <c r="B109" s="42"/>
      <c r="C109" s="42"/>
      <c r="D109" s="42"/>
      <c r="E109" s="44"/>
      <c r="F109" s="47">
        <f t="shared" si="6"/>
        <v>463.9776676384839</v>
      </c>
      <c r="G109" s="44"/>
      <c r="H109" s="44">
        <f t="shared" si="7"/>
        <v>0</v>
      </c>
      <c r="I109" s="47">
        <f t="shared" si="8"/>
        <v>3178.2470233236145</v>
      </c>
    </row>
    <row r="110" spans="1:9" ht="18.75" customHeight="1">
      <c r="A110" s="43"/>
      <c r="B110" s="42"/>
      <c r="C110" s="42"/>
      <c r="D110" s="42"/>
      <c r="E110" s="44"/>
      <c r="F110" s="47">
        <f t="shared" si="6"/>
        <v>463.9776676384839</v>
      </c>
      <c r="G110" s="44"/>
      <c r="H110" s="44">
        <f t="shared" si="7"/>
        <v>0</v>
      </c>
      <c r="I110" s="47">
        <f t="shared" si="8"/>
        <v>3178.2470233236145</v>
      </c>
    </row>
    <row r="111" spans="1:9" ht="15">
      <c r="A111" s="43"/>
      <c r="B111" s="42"/>
      <c r="C111" s="42"/>
      <c r="D111" s="42"/>
      <c r="E111" s="44"/>
      <c r="F111" s="47">
        <f t="shared" si="6"/>
        <v>463.9776676384839</v>
      </c>
      <c r="G111" s="48"/>
      <c r="H111" s="48">
        <f t="shared" si="7"/>
        <v>0</v>
      </c>
      <c r="I111" s="47">
        <f t="shared" si="8"/>
        <v>3178.2470233236145</v>
      </c>
    </row>
    <row r="112" spans="1:9" ht="15">
      <c r="A112" s="43"/>
      <c r="B112" s="42"/>
      <c r="C112" s="42"/>
      <c r="D112" s="42"/>
      <c r="E112" s="48"/>
      <c r="F112" s="47">
        <f t="shared" si="6"/>
        <v>463.9776676384839</v>
      </c>
      <c r="G112" s="48"/>
      <c r="H112" s="48">
        <f>E112*$I$88</f>
        <v>0</v>
      </c>
      <c r="I112" s="47">
        <f t="shared" si="8"/>
        <v>3178.2470233236145</v>
      </c>
    </row>
    <row r="113" spans="1:9" ht="15">
      <c r="A113" s="43"/>
      <c r="B113" s="42"/>
      <c r="C113" s="42"/>
      <c r="D113" s="42"/>
      <c r="E113" s="44"/>
      <c r="F113" s="47">
        <f>F112+D113-E113</f>
        <v>463.9776676384839</v>
      </c>
      <c r="G113" s="48"/>
      <c r="H113" s="48">
        <f>E113*$I$88</f>
        <v>0</v>
      </c>
      <c r="I113" s="47">
        <f>I112+G113-H113</f>
        <v>3178.2470233236145</v>
      </c>
    </row>
    <row r="114" spans="1:9" ht="15">
      <c r="A114" s="43"/>
      <c r="B114" s="42"/>
      <c r="C114" s="42"/>
      <c r="D114" s="42"/>
      <c r="E114" s="44"/>
      <c r="F114" s="47">
        <f>F113+D114-E114</f>
        <v>463.9776676384839</v>
      </c>
      <c r="G114" s="48"/>
      <c r="H114" s="48">
        <f>E114*$I$88</f>
        <v>0</v>
      </c>
      <c r="I114" s="47">
        <f>I113+G114-H114</f>
        <v>3178.2470233236145</v>
      </c>
    </row>
    <row r="115" spans="1:9" ht="15.75" thickBot="1">
      <c r="A115" s="43"/>
      <c r="B115" s="42"/>
      <c r="C115" s="42"/>
      <c r="D115" s="42"/>
      <c r="E115" s="45"/>
      <c r="F115" s="49">
        <f>F114+D115-E115</f>
        <v>463.9776676384839</v>
      </c>
      <c r="G115" s="45"/>
      <c r="H115" s="45">
        <f>E115*$I$88</f>
        <v>0</v>
      </c>
      <c r="I115" s="49">
        <f>I114+G115-H115</f>
        <v>3178.2470233236145</v>
      </c>
    </row>
    <row r="116" spans="1:9" ht="15">
      <c r="A116" s="43"/>
      <c r="B116" s="42"/>
      <c r="C116" s="42"/>
      <c r="D116" s="42"/>
      <c r="E116" s="44">
        <f>SUM(E93:E115)</f>
        <v>0</v>
      </c>
      <c r="F116" s="31">
        <f>D92-E116</f>
        <v>463.9776676384839</v>
      </c>
      <c r="G116" s="32"/>
      <c r="H116" s="33">
        <f>SUM(H93:H115)</f>
        <v>0</v>
      </c>
      <c r="I116" s="31">
        <f>G92-H116</f>
        <v>3178.2470233236145</v>
      </c>
    </row>
    <row r="117" spans="1:7" ht="15">
      <c r="A117" s="43"/>
      <c r="B117" s="42"/>
      <c r="C117" s="42"/>
      <c r="D117" s="42"/>
      <c r="E117" s="44"/>
      <c r="F117" s="40"/>
      <c r="G117" s="40"/>
    </row>
    <row r="118" spans="1:7" ht="15">
      <c r="A118" s="43"/>
      <c r="B118" s="42"/>
      <c r="C118" s="42"/>
      <c r="D118" s="42"/>
      <c r="E118" s="44"/>
      <c r="F118" s="40"/>
      <c r="G118" s="40"/>
    </row>
    <row r="119" spans="1:7" ht="15">
      <c r="A119" s="43"/>
      <c r="B119" s="42"/>
      <c r="C119" s="42"/>
      <c r="D119" s="42"/>
      <c r="E119" s="44"/>
      <c r="F119" s="40"/>
      <c r="G119" s="40"/>
    </row>
    <row r="120" spans="1:7" ht="15">
      <c r="A120" s="43"/>
      <c r="B120" s="42"/>
      <c r="C120" s="42"/>
      <c r="D120" s="42"/>
      <c r="E120" s="44"/>
      <c r="F120" s="40"/>
      <c r="G120" s="40"/>
    </row>
    <row r="121" spans="1:7" ht="15">
      <c r="A121" s="43"/>
      <c r="B121" s="42"/>
      <c r="C121" s="42"/>
      <c r="D121" s="42"/>
      <c r="E121" s="44"/>
      <c r="F121" s="40"/>
      <c r="G121" s="40"/>
    </row>
    <row r="122" spans="1:7" ht="15">
      <c r="A122" s="43"/>
      <c r="B122" s="42"/>
      <c r="C122" s="42"/>
      <c r="D122" s="42"/>
      <c r="E122" s="44"/>
      <c r="F122" s="40"/>
      <c r="G122" s="40"/>
    </row>
    <row r="123" spans="1:7" ht="15">
      <c r="A123" s="43"/>
      <c r="B123" s="42"/>
      <c r="C123" s="42"/>
      <c r="D123" s="42"/>
      <c r="E123" s="44"/>
      <c r="F123" s="40" t="s">
        <v>30</v>
      </c>
      <c r="G123" s="40"/>
    </row>
    <row r="124" spans="1:7" ht="15">
      <c r="A124" s="43"/>
      <c r="B124" s="42"/>
      <c r="C124" s="42"/>
      <c r="D124" s="42"/>
      <c r="E124" s="44"/>
      <c r="F124" s="40"/>
      <c r="G124" s="40"/>
    </row>
    <row r="125" spans="1:7" ht="15">
      <c r="A125" s="43"/>
      <c r="B125" s="42"/>
      <c r="C125" s="42"/>
      <c r="D125" s="42"/>
      <c r="E125" s="44"/>
      <c r="F125" s="40"/>
      <c r="G125" s="40"/>
    </row>
    <row r="126" spans="1:9" ht="18.75">
      <c r="A126" s="94" t="str">
        <f>+A1</f>
        <v>PROYECTO "SISTEMA DE AGUA NUEVA AMERICA"</v>
      </c>
      <c r="B126" s="94"/>
      <c r="C126" s="94"/>
      <c r="D126" s="94"/>
      <c r="E126" s="94"/>
      <c r="F126" s="94"/>
      <c r="G126" s="94"/>
      <c r="H126" s="94"/>
      <c r="I126" s="94"/>
    </row>
    <row r="127" spans="1:9" ht="15.75">
      <c r="A127" s="95" t="str">
        <f>+A2</f>
        <v>**** INFORME MES DE SEPTIEMEBRE</v>
      </c>
      <c r="B127" s="95"/>
      <c r="C127" s="95"/>
      <c r="D127" s="95"/>
      <c r="E127" s="95"/>
      <c r="F127" s="95"/>
      <c r="G127" s="34"/>
      <c r="H127" s="34"/>
      <c r="I127" s="34"/>
    </row>
    <row r="128" spans="1:8" ht="15">
      <c r="A128" s="17"/>
      <c r="B128" s="17"/>
      <c r="C128" s="17"/>
      <c r="D128" s="18"/>
      <c r="E128" s="17"/>
      <c r="F128" s="40"/>
      <c r="G128" s="44"/>
      <c r="H128" s="44"/>
    </row>
    <row r="129" spans="1:9" ht="15">
      <c r="A129" s="40"/>
      <c r="B129" s="40"/>
      <c r="C129" s="40"/>
      <c r="D129" s="40"/>
      <c r="E129" s="40"/>
      <c r="F129" s="40"/>
      <c r="G129" s="40"/>
      <c r="H129" s="23" t="s">
        <v>8</v>
      </c>
      <c r="I129" s="24">
        <f>+I88</f>
        <v>6.85</v>
      </c>
    </row>
    <row r="130" spans="1:7" ht="15">
      <c r="A130" s="40"/>
      <c r="B130" s="40"/>
      <c r="C130" s="40"/>
      <c r="D130" s="40"/>
      <c r="E130" s="40"/>
      <c r="F130" s="40"/>
      <c r="G130" s="40"/>
    </row>
    <row r="131" spans="1:9" ht="15">
      <c r="A131" s="96" t="s">
        <v>0</v>
      </c>
      <c r="B131" s="105" t="s">
        <v>9</v>
      </c>
      <c r="C131" s="80" t="s">
        <v>34</v>
      </c>
      <c r="D131" s="99" t="s">
        <v>6</v>
      </c>
      <c r="E131" s="100"/>
      <c r="F131" s="101"/>
      <c r="G131" s="102" t="s">
        <v>7</v>
      </c>
      <c r="H131" s="102"/>
      <c r="I131" s="102"/>
    </row>
    <row r="132" spans="1:9" ht="15">
      <c r="A132" s="96"/>
      <c r="B132" s="105"/>
      <c r="C132" s="7" t="s">
        <v>1</v>
      </c>
      <c r="D132" s="7" t="s">
        <v>2</v>
      </c>
      <c r="E132" s="8" t="s">
        <v>3</v>
      </c>
      <c r="F132" s="9" t="s">
        <v>4</v>
      </c>
      <c r="G132" s="7" t="s">
        <v>2</v>
      </c>
      <c r="H132" s="7" t="s">
        <v>5</v>
      </c>
      <c r="I132" s="7" t="s">
        <v>4</v>
      </c>
    </row>
    <row r="133" spans="1:9" ht="15">
      <c r="A133" s="43"/>
      <c r="B133" s="42"/>
      <c r="C133" s="35" t="str">
        <f>+C92</f>
        <v>Saldo al 31/08/2013</v>
      </c>
      <c r="D133" s="41">
        <f>+AGOSTO!F253</f>
        <v>12061.62390670554</v>
      </c>
      <c r="E133" s="44"/>
      <c r="F133" s="26">
        <f>D133-E133</f>
        <v>12061.62390670554</v>
      </c>
      <c r="G133" s="27">
        <f>F133*I129</f>
        <v>82622.12376093294</v>
      </c>
      <c r="H133" s="25"/>
      <c r="I133" s="26">
        <f>G133-H133</f>
        <v>82622.12376093294</v>
      </c>
    </row>
    <row r="134" spans="1:9" ht="15">
      <c r="A134" s="43"/>
      <c r="B134" s="42"/>
      <c r="C134" s="42"/>
      <c r="D134" s="42"/>
      <c r="E134" s="44"/>
      <c r="F134" s="47">
        <f aca="true" t="shared" si="9" ref="F134:F141">F133+D134-E134</f>
        <v>12061.62390670554</v>
      </c>
      <c r="G134" s="44"/>
      <c r="H134" s="44">
        <f aca="true" t="shared" si="10" ref="H134:H141">E134*$I$4</f>
        <v>0</v>
      </c>
      <c r="I134" s="47">
        <f aca="true" t="shared" si="11" ref="I134:I141">I133+G134-H134</f>
        <v>82622.12376093294</v>
      </c>
    </row>
    <row r="135" spans="1:9" ht="15">
      <c r="A135" s="43"/>
      <c r="B135" s="42"/>
      <c r="C135" s="42"/>
      <c r="D135" s="42"/>
      <c r="E135" s="48"/>
      <c r="F135" s="47">
        <f t="shared" si="9"/>
        <v>12061.62390670554</v>
      </c>
      <c r="G135" s="44"/>
      <c r="H135" s="44">
        <f t="shared" si="10"/>
        <v>0</v>
      </c>
      <c r="I135" s="47">
        <f t="shared" si="11"/>
        <v>82622.12376093294</v>
      </c>
    </row>
    <row r="136" spans="1:9" ht="15">
      <c r="A136" s="43"/>
      <c r="B136" s="42"/>
      <c r="C136" s="42"/>
      <c r="D136" s="42"/>
      <c r="E136" s="44"/>
      <c r="F136" s="47">
        <f t="shared" si="9"/>
        <v>12061.62390670554</v>
      </c>
      <c r="G136" s="44"/>
      <c r="H136" s="44">
        <f t="shared" si="10"/>
        <v>0</v>
      </c>
      <c r="I136" s="47">
        <f t="shared" si="11"/>
        <v>82622.12376093294</v>
      </c>
    </row>
    <row r="137" spans="1:9" ht="15">
      <c r="A137" s="43"/>
      <c r="B137" s="42"/>
      <c r="C137" s="42"/>
      <c r="D137" s="42"/>
      <c r="E137" s="48"/>
      <c r="F137" s="26">
        <f t="shared" si="9"/>
        <v>12061.62390670554</v>
      </c>
      <c r="G137" s="48"/>
      <c r="H137" s="48">
        <f t="shared" si="10"/>
        <v>0</v>
      </c>
      <c r="I137" s="26">
        <f t="shared" si="11"/>
        <v>82622.12376093294</v>
      </c>
    </row>
    <row r="138" spans="1:9" ht="15">
      <c r="A138" s="43"/>
      <c r="B138" s="42"/>
      <c r="C138" s="42"/>
      <c r="D138" s="42"/>
      <c r="E138" s="44"/>
      <c r="F138" s="47">
        <f t="shared" si="9"/>
        <v>12061.62390670554</v>
      </c>
      <c r="G138" s="44"/>
      <c r="H138" s="44">
        <f t="shared" si="10"/>
        <v>0</v>
      </c>
      <c r="I138" s="47">
        <f t="shared" si="11"/>
        <v>82622.12376093294</v>
      </c>
    </row>
    <row r="139" spans="1:9" ht="15">
      <c r="A139" s="43"/>
      <c r="B139" s="42"/>
      <c r="C139" s="42"/>
      <c r="D139" s="42"/>
      <c r="E139" s="48"/>
      <c r="F139" s="47">
        <f t="shared" si="9"/>
        <v>12061.62390670554</v>
      </c>
      <c r="G139" s="44"/>
      <c r="H139" s="44">
        <f t="shared" si="10"/>
        <v>0</v>
      </c>
      <c r="I139" s="47">
        <f t="shared" si="11"/>
        <v>82622.12376093294</v>
      </c>
    </row>
    <row r="140" spans="1:9" ht="15">
      <c r="A140" s="43"/>
      <c r="B140" s="42"/>
      <c r="C140" s="42"/>
      <c r="D140" s="42"/>
      <c r="E140" s="44"/>
      <c r="F140" s="47">
        <f t="shared" si="9"/>
        <v>12061.62390670554</v>
      </c>
      <c r="G140" s="44"/>
      <c r="H140" s="44">
        <f t="shared" si="10"/>
        <v>0</v>
      </c>
      <c r="I140" s="47">
        <f t="shared" si="11"/>
        <v>82622.12376093294</v>
      </c>
    </row>
    <row r="141" spans="1:9" ht="15.75" thickBot="1">
      <c r="A141" s="43"/>
      <c r="B141" s="42"/>
      <c r="C141" s="42"/>
      <c r="D141" s="42"/>
      <c r="E141" s="45"/>
      <c r="F141" s="49">
        <f t="shared" si="9"/>
        <v>12061.62390670554</v>
      </c>
      <c r="G141" s="44"/>
      <c r="H141" s="45">
        <f t="shared" si="10"/>
        <v>0</v>
      </c>
      <c r="I141" s="49">
        <f t="shared" si="11"/>
        <v>82622.12376093294</v>
      </c>
    </row>
    <row r="142" spans="1:9" ht="15">
      <c r="A142" s="43"/>
      <c r="B142" s="42"/>
      <c r="C142" s="42"/>
      <c r="D142" s="42"/>
      <c r="E142" s="44">
        <f>SUM(E134:E141)</f>
        <v>0</v>
      </c>
      <c r="F142" s="47">
        <v>0</v>
      </c>
      <c r="G142" s="44"/>
      <c r="H142" s="44">
        <f>SUM(H134:H141)</f>
        <v>0</v>
      </c>
      <c r="I142" s="14">
        <f>G133-H142</f>
        <v>82622.12376093294</v>
      </c>
    </row>
    <row r="143" spans="1:8" ht="15">
      <c r="A143" s="43"/>
      <c r="B143" s="42"/>
      <c r="C143" s="42"/>
      <c r="D143" s="42"/>
      <c r="E143" s="44"/>
      <c r="F143" s="40"/>
      <c r="G143" s="44"/>
      <c r="H143" s="44"/>
    </row>
    <row r="144" spans="1:8" ht="15">
      <c r="A144" s="43"/>
      <c r="B144" s="42"/>
      <c r="C144" s="42"/>
      <c r="D144" s="42"/>
      <c r="E144" s="44"/>
      <c r="F144" s="40"/>
      <c r="G144" s="44"/>
      <c r="H144" s="44"/>
    </row>
    <row r="145" spans="1:8" ht="15">
      <c r="A145" s="43"/>
      <c r="B145" s="42"/>
      <c r="C145" s="42"/>
      <c r="D145" s="42"/>
      <c r="E145" s="44"/>
      <c r="F145" s="40"/>
      <c r="G145" s="44"/>
      <c r="H145" s="44"/>
    </row>
    <row r="146" spans="1:9" ht="18.75">
      <c r="A146" s="43"/>
      <c r="B146" s="42"/>
      <c r="C146" s="42"/>
      <c r="D146" s="42"/>
      <c r="E146" s="44"/>
      <c r="F146" s="78"/>
      <c r="G146" s="78"/>
      <c r="H146" s="78"/>
      <c r="I146" s="78"/>
    </row>
    <row r="147" spans="1:9" ht="15.75">
      <c r="A147" s="43"/>
      <c r="B147" s="42"/>
      <c r="C147" s="42"/>
      <c r="D147" s="42"/>
      <c r="E147" s="44"/>
      <c r="F147" s="79"/>
      <c r="G147" s="79"/>
      <c r="H147" s="79"/>
      <c r="I147" s="79"/>
    </row>
    <row r="148" spans="1:9" ht="15">
      <c r="A148" s="43"/>
      <c r="B148" s="42"/>
      <c r="C148" s="42"/>
      <c r="D148" s="42"/>
      <c r="E148" s="44"/>
      <c r="F148" s="18"/>
      <c r="G148" s="17"/>
      <c r="H148" s="19"/>
      <c r="I148" s="19"/>
    </row>
    <row r="149" spans="1:7" ht="15">
      <c r="A149" s="43"/>
      <c r="B149" s="42"/>
      <c r="C149" s="42"/>
      <c r="D149" s="42"/>
      <c r="E149" s="44"/>
      <c r="F149" s="40"/>
      <c r="G149" s="40"/>
    </row>
    <row r="150" spans="1:7" ht="15">
      <c r="A150" s="43"/>
      <c r="B150" s="42"/>
      <c r="C150" s="42"/>
      <c r="D150" s="42"/>
      <c r="E150" s="44"/>
      <c r="F150" s="40"/>
      <c r="G150" s="40"/>
    </row>
    <row r="151" spans="1:7" ht="15">
      <c r="A151" s="43"/>
      <c r="B151" s="42"/>
      <c r="C151" s="42"/>
      <c r="D151" s="42"/>
      <c r="E151" s="44"/>
      <c r="F151" s="40"/>
      <c r="G151" s="40"/>
    </row>
    <row r="152" spans="1:7" ht="15">
      <c r="A152" s="43"/>
      <c r="B152" s="42"/>
      <c r="C152" s="42"/>
      <c r="D152" s="42"/>
      <c r="E152" s="44"/>
      <c r="F152" s="40"/>
      <c r="G152" s="40"/>
    </row>
    <row r="153" spans="1:7" ht="15">
      <c r="A153" s="43"/>
      <c r="B153" s="42"/>
      <c r="C153" s="42"/>
      <c r="D153" s="42"/>
      <c r="E153" s="44"/>
      <c r="F153" s="40"/>
      <c r="G153" s="40"/>
    </row>
    <row r="154" spans="1:7" ht="15">
      <c r="A154" s="43"/>
      <c r="B154" s="42"/>
      <c r="C154" s="42"/>
      <c r="D154" s="42"/>
      <c r="E154" s="44"/>
      <c r="F154" s="40"/>
      <c r="G154" s="40"/>
    </row>
    <row r="155" spans="1:7" ht="15">
      <c r="A155" s="43"/>
      <c r="B155" s="42"/>
      <c r="C155" s="42"/>
      <c r="D155" s="42"/>
      <c r="E155" s="44"/>
      <c r="F155" s="40"/>
      <c r="G155" s="40"/>
    </row>
    <row r="156" spans="1:7" ht="15">
      <c r="A156" s="43"/>
      <c r="B156" s="42"/>
      <c r="C156" s="42"/>
      <c r="D156" s="42"/>
      <c r="E156" s="44"/>
      <c r="F156" s="40"/>
      <c r="G156" s="40"/>
    </row>
    <row r="157" spans="1:7" ht="15">
      <c r="A157" s="43"/>
      <c r="B157" s="42"/>
      <c r="C157" s="42"/>
      <c r="D157" s="42"/>
      <c r="E157" s="44"/>
      <c r="F157" s="40"/>
      <c r="G157" s="40"/>
    </row>
    <row r="158" spans="1:7" ht="15">
      <c r="A158" s="43"/>
      <c r="B158" s="42"/>
      <c r="C158" s="42"/>
      <c r="D158" s="42"/>
      <c r="E158" s="44"/>
      <c r="F158" s="40"/>
      <c r="G158" s="40"/>
    </row>
    <row r="159" spans="1:9" ht="18.75">
      <c r="A159" s="94" t="str">
        <f>+A1</f>
        <v>PROYECTO "SISTEMA DE AGUA NUEVA AMERICA"</v>
      </c>
      <c r="B159" s="94"/>
      <c r="C159" s="94"/>
      <c r="D159" s="94"/>
      <c r="E159" s="94"/>
      <c r="F159" s="94"/>
      <c r="G159" s="94"/>
      <c r="H159" s="94"/>
      <c r="I159" s="94"/>
    </row>
    <row r="160" spans="1:9" ht="15.75">
      <c r="A160" s="95" t="str">
        <f>+A2</f>
        <v>**** INFORME MES DE SEPTIEMEBRE</v>
      </c>
      <c r="B160" s="95"/>
      <c r="C160" s="95"/>
      <c r="D160" s="95"/>
      <c r="E160" s="95"/>
      <c r="F160" s="95"/>
      <c r="G160" s="34"/>
      <c r="H160" s="34"/>
      <c r="I160" s="34"/>
    </row>
    <row r="161" spans="1:7" ht="15">
      <c r="A161" s="17"/>
      <c r="B161" s="17"/>
      <c r="C161" s="17"/>
      <c r="D161" s="18"/>
      <c r="E161" s="17"/>
      <c r="F161" s="40"/>
      <c r="G161" s="40"/>
    </row>
    <row r="162" spans="1:9" ht="15">
      <c r="A162" s="40"/>
      <c r="B162" s="40"/>
      <c r="C162" s="40"/>
      <c r="D162" s="40"/>
      <c r="E162" s="40"/>
      <c r="F162" s="40"/>
      <c r="G162" s="40"/>
      <c r="H162" s="23" t="s">
        <v>8</v>
      </c>
      <c r="I162" s="24">
        <f>+I129</f>
        <v>6.85</v>
      </c>
    </row>
    <row r="163" spans="1:7" ht="15">
      <c r="A163" s="40"/>
      <c r="B163" s="40"/>
      <c r="C163" s="40"/>
      <c r="D163" s="40"/>
      <c r="E163" s="40"/>
      <c r="F163" s="40"/>
      <c r="G163" s="40"/>
    </row>
    <row r="164" spans="1:9" ht="15">
      <c r="A164" s="96" t="s">
        <v>0</v>
      </c>
      <c r="B164" s="105" t="s">
        <v>9</v>
      </c>
      <c r="C164" s="80" t="s">
        <v>11</v>
      </c>
      <c r="D164" s="99" t="s">
        <v>6</v>
      </c>
      <c r="E164" s="100"/>
      <c r="F164" s="101"/>
      <c r="G164" s="102" t="s">
        <v>7</v>
      </c>
      <c r="H164" s="102"/>
      <c r="I164" s="102"/>
    </row>
    <row r="165" spans="1:9" ht="15">
      <c r="A165" s="96"/>
      <c r="B165" s="105"/>
      <c r="C165" s="7" t="s">
        <v>1</v>
      </c>
      <c r="D165" s="7" t="s">
        <v>2</v>
      </c>
      <c r="E165" s="8" t="s">
        <v>3</v>
      </c>
      <c r="F165" s="9" t="s">
        <v>4</v>
      </c>
      <c r="G165" s="7" t="s">
        <v>2</v>
      </c>
      <c r="H165" s="7" t="s">
        <v>5</v>
      </c>
      <c r="I165" s="7" t="s">
        <v>4</v>
      </c>
    </row>
    <row r="166" spans="1:9" ht="15">
      <c r="A166" s="43"/>
      <c r="B166" s="42"/>
      <c r="C166" s="35" t="str">
        <f>+C133</f>
        <v>Saldo al 31/08/2013</v>
      </c>
      <c r="D166" s="41">
        <f>+AGOSTO!F254</f>
        <v>266.32</v>
      </c>
      <c r="E166" s="44"/>
      <c r="F166" s="26">
        <f>D166-E166</f>
        <v>266.32</v>
      </c>
      <c r="G166" s="27">
        <f>D166*$I$162</f>
        <v>1824.292</v>
      </c>
      <c r="H166" s="25"/>
      <c r="I166" s="26">
        <f>G166-H166</f>
        <v>1824.292</v>
      </c>
    </row>
    <row r="167" spans="1:9" ht="15">
      <c r="A167" s="43">
        <v>41519</v>
      </c>
      <c r="B167" s="42" t="s">
        <v>421</v>
      </c>
      <c r="C167" s="42" t="s">
        <v>42</v>
      </c>
      <c r="D167" s="42"/>
      <c r="E167" s="81">
        <v>27.55</v>
      </c>
      <c r="F167" s="47">
        <f aca="true" t="shared" si="12" ref="F167:F184">F166+D167-E167</f>
        <v>238.76999999999998</v>
      </c>
      <c r="G167" s="27"/>
      <c r="H167" s="44">
        <f aca="true" t="shared" si="13" ref="H167:H184">E167*$I$4</f>
        <v>188.7175</v>
      </c>
      <c r="I167" s="47">
        <f aca="true" t="shared" si="14" ref="I167:I184">I166+G167-H167</f>
        <v>1635.5745</v>
      </c>
    </row>
    <row r="168" spans="1:9" ht="15">
      <c r="A168" s="43">
        <v>41519</v>
      </c>
      <c r="B168" s="42" t="s">
        <v>422</v>
      </c>
      <c r="C168" s="42" t="s">
        <v>42</v>
      </c>
      <c r="D168" s="42"/>
      <c r="E168" s="81">
        <v>15.31</v>
      </c>
      <c r="F168" s="47">
        <f t="shared" si="12"/>
        <v>223.45999999999998</v>
      </c>
      <c r="G168" s="27"/>
      <c r="H168" s="44">
        <f t="shared" si="13"/>
        <v>104.87349999999999</v>
      </c>
      <c r="I168" s="47">
        <f t="shared" si="14"/>
        <v>1530.701</v>
      </c>
    </row>
    <row r="169" spans="1:9" ht="15">
      <c r="A169" s="43">
        <v>41519</v>
      </c>
      <c r="B169" s="42" t="s">
        <v>423</v>
      </c>
      <c r="C169" s="42" t="s">
        <v>211</v>
      </c>
      <c r="D169" s="42"/>
      <c r="E169" s="81">
        <v>0.29</v>
      </c>
      <c r="F169" s="47">
        <f t="shared" si="12"/>
        <v>223.17</v>
      </c>
      <c r="G169" s="44"/>
      <c r="H169" s="44">
        <f t="shared" si="13"/>
        <v>1.9864999999999997</v>
      </c>
      <c r="I169" s="47">
        <f t="shared" si="14"/>
        <v>1528.7145</v>
      </c>
    </row>
    <row r="170" spans="1:9" ht="15">
      <c r="A170" s="43">
        <v>41533</v>
      </c>
      <c r="B170" s="42" t="s">
        <v>424</v>
      </c>
      <c r="C170" s="42" t="s">
        <v>211</v>
      </c>
      <c r="D170" s="42"/>
      <c r="E170" s="81">
        <v>0.15</v>
      </c>
      <c r="F170" s="47">
        <f t="shared" si="12"/>
        <v>223.01999999999998</v>
      </c>
      <c r="G170" s="44"/>
      <c r="H170" s="44">
        <f t="shared" si="13"/>
        <v>1.0274999999999999</v>
      </c>
      <c r="I170" s="47">
        <f t="shared" si="14"/>
        <v>1527.6870000000001</v>
      </c>
    </row>
    <row r="171" spans="1:9" ht="15">
      <c r="A171" s="43">
        <v>41533</v>
      </c>
      <c r="B171" s="42" t="s">
        <v>425</v>
      </c>
      <c r="C171" s="42" t="s">
        <v>436</v>
      </c>
      <c r="D171" s="42"/>
      <c r="E171" s="81">
        <v>0.29</v>
      </c>
      <c r="F171" s="47">
        <f t="shared" si="12"/>
        <v>222.73</v>
      </c>
      <c r="G171" s="44"/>
      <c r="H171" s="44">
        <f t="shared" si="13"/>
        <v>1.9864999999999997</v>
      </c>
      <c r="I171" s="47">
        <f t="shared" si="14"/>
        <v>1525.7005000000001</v>
      </c>
    </row>
    <row r="172" spans="1:9" ht="15">
      <c r="A172" s="43">
        <v>41533</v>
      </c>
      <c r="B172" s="42" t="s">
        <v>426</v>
      </c>
      <c r="C172" s="42" t="s">
        <v>42</v>
      </c>
      <c r="D172" s="42"/>
      <c r="E172" s="81">
        <v>17.42</v>
      </c>
      <c r="F172" s="47">
        <f t="shared" si="12"/>
        <v>205.31</v>
      </c>
      <c r="G172" s="44"/>
      <c r="H172" s="44">
        <f t="shared" si="13"/>
        <v>119.32700000000001</v>
      </c>
      <c r="I172" s="47">
        <f t="shared" si="14"/>
        <v>1406.3735000000001</v>
      </c>
    </row>
    <row r="173" spans="1:9" ht="15">
      <c r="A173" s="43">
        <v>41542</v>
      </c>
      <c r="B173" s="42" t="s">
        <v>427</v>
      </c>
      <c r="C173" s="42" t="s">
        <v>153</v>
      </c>
      <c r="D173" s="42"/>
      <c r="E173" s="81">
        <v>21.88</v>
      </c>
      <c r="F173" s="47">
        <f t="shared" si="12"/>
        <v>183.43</v>
      </c>
      <c r="G173" s="44"/>
      <c r="H173" s="44">
        <f t="shared" si="13"/>
        <v>149.878</v>
      </c>
      <c r="I173" s="47">
        <f t="shared" si="14"/>
        <v>1256.4955000000002</v>
      </c>
    </row>
    <row r="174" spans="1:9" ht="15">
      <c r="A174" s="43">
        <v>41542</v>
      </c>
      <c r="B174" s="42" t="s">
        <v>428</v>
      </c>
      <c r="C174" s="42" t="s">
        <v>211</v>
      </c>
      <c r="D174" s="42"/>
      <c r="E174" s="81">
        <v>0.44</v>
      </c>
      <c r="F174" s="47">
        <f t="shared" si="12"/>
        <v>182.99</v>
      </c>
      <c r="G174" s="44"/>
      <c r="H174" s="44">
        <f t="shared" si="13"/>
        <v>3.014</v>
      </c>
      <c r="I174" s="47">
        <f t="shared" si="14"/>
        <v>1253.4815000000003</v>
      </c>
    </row>
    <row r="175" spans="1:9" ht="15">
      <c r="A175" s="43">
        <v>41542</v>
      </c>
      <c r="B175" s="42" t="s">
        <v>429</v>
      </c>
      <c r="C175" s="42" t="s">
        <v>211</v>
      </c>
      <c r="D175" s="42"/>
      <c r="E175" s="81">
        <v>0.44</v>
      </c>
      <c r="F175" s="47">
        <f t="shared" si="12"/>
        <v>182.55</v>
      </c>
      <c r="G175" s="44"/>
      <c r="H175" s="44">
        <f t="shared" si="13"/>
        <v>3.014</v>
      </c>
      <c r="I175" s="47">
        <f t="shared" si="14"/>
        <v>1250.4675000000004</v>
      </c>
    </row>
    <row r="176" spans="1:9" ht="15">
      <c r="A176" s="43">
        <v>41543</v>
      </c>
      <c r="B176" s="42" t="s">
        <v>430</v>
      </c>
      <c r="C176" s="42" t="s">
        <v>211</v>
      </c>
      <c r="D176" s="42"/>
      <c r="E176" s="81">
        <v>0.44</v>
      </c>
      <c r="F176" s="47">
        <f t="shared" si="12"/>
        <v>182.11</v>
      </c>
      <c r="G176" s="44"/>
      <c r="H176" s="44">
        <f t="shared" si="13"/>
        <v>3.014</v>
      </c>
      <c r="I176" s="47">
        <f t="shared" si="14"/>
        <v>1247.4535000000005</v>
      </c>
    </row>
    <row r="177" spans="1:9" ht="15">
      <c r="A177" s="43">
        <v>41543</v>
      </c>
      <c r="B177" s="42" t="s">
        <v>431</v>
      </c>
      <c r="C177" s="42" t="s">
        <v>211</v>
      </c>
      <c r="D177" s="42"/>
      <c r="E177" s="82">
        <v>0.44</v>
      </c>
      <c r="F177" s="47">
        <f t="shared" si="12"/>
        <v>181.67000000000002</v>
      </c>
      <c r="G177" s="44"/>
      <c r="H177" s="44">
        <f t="shared" si="13"/>
        <v>3.014</v>
      </c>
      <c r="I177" s="47">
        <f t="shared" si="14"/>
        <v>1244.4395000000006</v>
      </c>
    </row>
    <row r="178" spans="1:9" ht="15">
      <c r="A178" s="43"/>
      <c r="B178" s="42"/>
      <c r="C178" s="42"/>
      <c r="D178" s="42"/>
      <c r="E178" s="44"/>
      <c r="F178" s="47">
        <f t="shared" si="12"/>
        <v>181.67000000000002</v>
      </c>
      <c r="G178" s="44"/>
      <c r="H178" s="44">
        <f t="shared" si="13"/>
        <v>0</v>
      </c>
      <c r="I178" s="47">
        <f t="shared" si="14"/>
        <v>1244.4395000000006</v>
      </c>
    </row>
    <row r="179" spans="1:9" ht="15">
      <c r="A179" s="43"/>
      <c r="B179" s="42"/>
      <c r="C179" s="42"/>
      <c r="D179" s="42"/>
      <c r="E179" s="44"/>
      <c r="F179" s="47">
        <f t="shared" si="12"/>
        <v>181.67000000000002</v>
      </c>
      <c r="G179" s="44"/>
      <c r="H179" s="44">
        <f t="shared" si="13"/>
        <v>0</v>
      </c>
      <c r="I179" s="47">
        <f t="shared" si="14"/>
        <v>1244.4395000000006</v>
      </c>
    </row>
    <row r="180" spans="1:9" ht="15">
      <c r="A180" s="43"/>
      <c r="B180" s="42"/>
      <c r="C180" s="42"/>
      <c r="D180" s="42"/>
      <c r="E180" s="44"/>
      <c r="F180" s="47">
        <f t="shared" si="12"/>
        <v>181.67000000000002</v>
      </c>
      <c r="G180" s="44"/>
      <c r="H180" s="44">
        <f t="shared" si="13"/>
        <v>0</v>
      </c>
      <c r="I180" s="47">
        <f t="shared" si="14"/>
        <v>1244.4395000000006</v>
      </c>
    </row>
    <row r="181" spans="1:9" ht="15">
      <c r="A181" s="43"/>
      <c r="B181" s="42"/>
      <c r="C181" s="42"/>
      <c r="D181" s="42"/>
      <c r="E181" s="44"/>
      <c r="F181" s="47">
        <f t="shared" si="12"/>
        <v>181.67000000000002</v>
      </c>
      <c r="G181" s="44"/>
      <c r="H181" s="44">
        <f t="shared" si="13"/>
        <v>0</v>
      </c>
      <c r="I181" s="47">
        <f t="shared" si="14"/>
        <v>1244.4395000000006</v>
      </c>
    </row>
    <row r="182" spans="1:9" ht="15">
      <c r="A182" s="43"/>
      <c r="B182" s="42"/>
      <c r="C182" s="42"/>
      <c r="D182" s="42"/>
      <c r="E182" s="44"/>
      <c r="F182" s="47">
        <f t="shared" si="12"/>
        <v>181.67000000000002</v>
      </c>
      <c r="G182" s="44"/>
      <c r="H182" s="44">
        <f t="shared" si="13"/>
        <v>0</v>
      </c>
      <c r="I182" s="47">
        <f t="shared" si="14"/>
        <v>1244.4395000000006</v>
      </c>
    </row>
    <row r="183" spans="1:9" ht="15">
      <c r="A183" s="43"/>
      <c r="B183" s="42"/>
      <c r="C183" s="42"/>
      <c r="D183" s="42"/>
      <c r="E183" s="44"/>
      <c r="F183" s="47">
        <f t="shared" si="12"/>
        <v>181.67000000000002</v>
      </c>
      <c r="G183" s="44"/>
      <c r="H183" s="44">
        <f t="shared" si="13"/>
        <v>0</v>
      </c>
      <c r="I183" s="47">
        <f t="shared" si="14"/>
        <v>1244.4395000000006</v>
      </c>
    </row>
    <row r="184" spans="1:9" ht="15">
      <c r="A184" s="43"/>
      <c r="B184" s="42"/>
      <c r="C184" s="42"/>
      <c r="D184" s="42"/>
      <c r="E184" s="48"/>
      <c r="F184" s="47">
        <f t="shared" si="12"/>
        <v>181.67000000000002</v>
      </c>
      <c r="G184" s="44"/>
      <c r="H184" s="44">
        <f t="shared" si="13"/>
        <v>0</v>
      </c>
      <c r="I184" s="47">
        <f t="shared" si="14"/>
        <v>1244.4395000000006</v>
      </c>
    </row>
    <row r="185" spans="1:9" ht="19.5" customHeight="1" thickBot="1">
      <c r="A185" s="43"/>
      <c r="B185" s="42"/>
      <c r="C185" s="42"/>
      <c r="D185" s="42"/>
      <c r="E185" s="45"/>
      <c r="F185" s="49">
        <f>F184+D185-E185</f>
        <v>181.67000000000002</v>
      </c>
      <c r="G185" s="44"/>
      <c r="H185" s="45">
        <f>E185*$I$4</f>
        <v>0</v>
      </c>
      <c r="I185" s="49">
        <f>I184+G185-H185</f>
        <v>1244.4395000000006</v>
      </c>
    </row>
    <row r="186" spans="1:9" ht="21" customHeight="1">
      <c r="A186" s="43"/>
      <c r="B186" s="42"/>
      <c r="C186" s="42"/>
      <c r="D186" s="42"/>
      <c r="E186" s="48">
        <f>SUM(E167:E185)</f>
        <v>84.64999999999999</v>
      </c>
      <c r="F186" s="31">
        <f>D166-E186</f>
        <v>181.67000000000002</v>
      </c>
      <c r="G186" s="32"/>
      <c r="H186" s="33">
        <f>SUM(H167:H185)</f>
        <v>579.8525</v>
      </c>
      <c r="I186" s="31">
        <f>SUM(G166:G168)-H186</f>
        <v>1244.4395</v>
      </c>
    </row>
    <row r="187" spans="1:9" ht="129.75" customHeight="1">
      <c r="A187" s="43"/>
      <c r="B187" s="42"/>
      <c r="C187" s="42"/>
      <c r="D187" s="42"/>
      <c r="E187" s="48"/>
      <c r="F187" s="31"/>
      <c r="G187" s="32"/>
      <c r="H187" s="33"/>
      <c r="I187" s="31"/>
    </row>
    <row r="188" spans="6:7" ht="15">
      <c r="F188" s="40"/>
      <c r="G188" s="40"/>
    </row>
    <row r="189" spans="1:9" ht="18.75">
      <c r="A189" s="94" t="str">
        <f>+A1</f>
        <v>PROYECTO "SISTEMA DE AGUA NUEVA AMERICA"</v>
      </c>
      <c r="B189" s="94"/>
      <c r="C189" s="94"/>
      <c r="D189" s="94"/>
      <c r="E189" s="94"/>
      <c r="F189" s="94"/>
      <c r="G189" s="30"/>
      <c r="H189" s="30"/>
      <c r="I189" s="30"/>
    </row>
    <row r="190" spans="1:9" ht="15.75">
      <c r="A190" s="95" t="str">
        <f>+A2</f>
        <v>**** INFORME MES DE SEPTIEMEBRE</v>
      </c>
      <c r="B190" s="95"/>
      <c r="C190" s="95"/>
      <c r="D190" s="95"/>
      <c r="E190" s="95"/>
      <c r="F190" s="95"/>
      <c r="G190" s="34"/>
      <c r="H190" s="34"/>
      <c r="I190" s="34"/>
    </row>
    <row r="191" spans="1:9" ht="15">
      <c r="A191" s="40"/>
      <c r="B191" s="40"/>
      <c r="C191" s="40"/>
      <c r="D191" s="40"/>
      <c r="E191" s="40"/>
      <c r="F191" s="40"/>
      <c r="G191" s="40"/>
      <c r="H191" s="5" t="s">
        <v>8</v>
      </c>
      <c r="I191" s="4">
        <f>+I162</f>
        <v>6.85</v>
      </c>
    </row>
    <row r="192" spans="1:7" ht="15">
      <c r="A192" s="40"/>
      <c r="B192" s="40"/>
      <c r="C192" s="40"/>
      <c r="D192" s="40"/>
      <c r="E192" s="40"/>
      <c r="F192" s="40"/>
      <c r="G192" s="40"/>
    </row>
    <row r="193" spans="1:9" ht="15">
      <c r="A193" s="96" t="s">
        <v>0</v>
      </c>
      <c r="B193" s="97" t="s">
        <v>16</v>
      </c>
      <c r="C193" s="98"/>
      <c r="D193" s="99" t="s">
        <v>6</v>
      </c>
      <c r="E193" s="100"/>
      <c r="F193" s="101"/>
      <c r="G193" s="102" t="s">
        <v>7</v>
      </c>
      <c r="H193" s="102"/>
      <c r="I193" s="102"/>
    </row>
    <row r="194" spans="1:9" ht="15">
      <c r="A194" s="96"/>
      <c r="B194" s="103" t="s">
        <v>1</v>
      </c>
      <c r="C194" s="104"/>
      <c r="D194" s="7" t="s">
        <v>14</v>
      </c>
      <c r="E194" s="8" t="s">
        <v>15</v>
      </c>
      <c r="F194" s="9" t="s">
        <v>4</v>
      </c>
      <c r="G194" s="7" t="s">
        <v>14</v>
      </c>
      <c r="H194" s="8" t="s">
        <v>15</v>
      </c>
      <c r="I194" s="9" t="s">
        <v>4</v>
      </c>
    </row>
    <row r="195" spans="1:9" ht="15">
      <c r="A195" s="46"/>
      <c r="B195" s="93" t="s">
        <v>35</v>
      </c>
      <c r="C195" s="93"/>
      <c r="D195" s="6">
        <f>+AGOSTO!F250</f>
        <v>328.3999999999998</v>
      </c>
      <c r="E195" s="6">
        <f>+E38</f>
        <v>33.09</v>
      </c>
      <c r="F195" s="6">
        <f>D195-E195</f>
        <v>295.30999999999983</v>
      </c>
      <c r="G195" s="6">
        <f aca="true" t="shared" si="15" ref="G195:H199">D195*$I$191</f>
        <v>2249.5399999999986</v>
      </c>
      <c r="H195" s="6">
        <f t="shared" si="15"/>
        <v>226.6665</v>
      </c>
      <c r="I195" s="6">
        <f>G195-H195</f>
        <v>2022.8734999999986</v>
      </c>
    </row>
    <row r="196" spans="1:9" ht="15">
      <c r="A196" s="46"/>
      <c r="B196" s="92" t="s">
        <v>12</v>
      </c>
      <c r="C196" s="92"/>
      <c r="D196" s="6">
        <f>+AGOSTO!F251</f>
        <v>331.36</v>
      </c>
      <c r="E196" s="6">
        <f>+E83</f>
        <v>303.38</v>
      </c>
      <c r="F196" s="6">
        <f>D196-E196</f>
        <v>27.980000000000018</v>
      </c>
      <c r="G196" s="6">
        <f t="shared" si="15"/>
        <v>2269.816</v>
      </c>
      <c r="H196" s="6">
        <f t="shared" si="15"/>
        <v>2078.153</v>
      </c>
      <c r="I196" s="6">
        <f>G196-H196</f>
        <v>191.663</v>
      </c>
    </row>
    <row r="197" spans="1:9" ht="15">
      <c r="A197" s="46"/>
      <c r="B197" s="92" t="s">
        <v>36</v>
      </c>
      <c r="C197" s="92"/>
      <c r="D197" s="6">
        <f>+AGOSTO!F252</f>
        <v>463.9776676384839</v>
      </c>
      <c r="E197" s="6">
        <f>+E116</f>
        <v>0</v>
      </c>
      <c r="F197" s="6">
        <f>D197-E197</f>
        <v>463.9776676384839</v>
      </c>
      <c r="G197" s="6">
        <f t="shared" si="15"/>
        <v>3178.2470233236145</v>
      </c>
      <c r="H197" s="6">
        <f t="shared" si="15"/>
        <v>0</v>
      </c>
      <c r="I197" s="6">
        <f>G197-H197</f>
        <v>3178.2470233236145</v>
      </c>
    </row>
    <row r="198" spans="1:9" ht="15">
      <c r="A198" s="46"/>
      <c r="B198" s="92" t="s">
        <v>37</v>
      </c>
      <c r="C198" s="92"/>
      <c r="D198" s="6">
        <f>+AGOSTO!F253</f>
        <v>12061.62390670554</v>
      </c>
      <c r="E198" s="6">
        <f>+E142</f>
        <v>0</v>
      </c>
      <c r="F198" s="6">
        <f>D198-E198</f>
        <v>12061.62390670554</v>
      </c>
      <c r="G198" s="6">
        <f t="shared" si="15"/>
        <v>82622.12376093294</v>
      </c>
      <c r="H198" s="6">
        <f t="shared" si="15"/>
        <v>0</v>
      </c>
      <c r="I198" s="6">
        <f>G198-H198</f>
        <v>82622.12376093294</v>
      </c>
    </row>
    <row r="199" spans="1:10" ht="15">
      <c r="A199" s="46"/>
      <c r="B199" s="92" t="s">
        <v>13</v>
      </c>
      <c r="C199" s="92"/>
      <c r="D199" s="6">
        <f>+AGOSTO!F254</f>
        <v>266.32</v>
      </c>
      <c r="E199" s="6">
        <f>+E186</f>
        <v>84.64999999999999</v>
      </c>
      <c r="F199" s="6">
        <f>D199-E199</f>
        <v>181.67000000000002</v>
      </c>
      <c r="G199" s="6">
        <f t="shared" si="15"/>
        <v>1824.292</v>
      </c>
      <c r="H199" s="6">
        <f t="shared" si="15"/>
        <v>579.8525</v>
      </c>
      <c r="I199" s="6">
        <f>G199-H199</f>
        <v>1244.4395</v>
      </c>
      <c r="J199" s="2"/>
    </row>
    <row r="200" spans="1:9" ht="15">
      <c r="A200" s="46"/>
      <c r="B200" s="92"/>
      <c r="C200" s="92"/>
      <c r="D200" s="6"/>
      <c r="E200" s="6"/>
      <c r="F200" s="6"/>
      <c r="G200" s="6"/>
      <c r="H200" s="6"/>
      <c r="I200" s="6"/>
    </row>
    <row r="201" spans="1:9" ht="15">
      <c r="A201" s="46"/>
      <c r="B201" s="92"/>
      <c r="C201" s="92"/>
      <c r="D201" s="6"/>
      <c r="E201" s="6"/>
      <c r="F201" s="6"/>
      <c r="G201" s="6"/>
      <c r="H201" s="6"/>
      <c r="I201" s="6"/>
    </row>
    <row r="202" spans="1:9" ht="15.75" thickBot="1">
      <c r="A202" s="46"/>
      <c r="B202" s="92"/>
      <c r="C202" s="92"/>
      <c r="D202" s="13"/>
      <c r="E202" s="11"/>
      <c r="F202" s="11"/>
      <c r="G202" s="11"/>
      <c r="H202" s="6"/>
      <c r="I202" s="11"/>
    </row>
    <row r="203" spans="1:11" ht="15.75" thickBot="1">
      <c r="A203" s="46"/>
      <c r="B203" s="46"/>
      <c r="C203" s="10" t="s">
        <v>10</v>
      </c>
      <c r="D203" s="12">
        <f>SUM(D195:D202)</f>
        <v>13451.681574344024</v>
      </c>
      <c r="E203" s="12">
        <f>SUM(E195:E202)</f>
        <v>421.12</v>
      </c>
      <c r="F203" s="12">
        <f>SUM(F195:F202)</f>
        <v>13030.561574344023</v>
      </c>
      <c r="G203" s="12">
        <f>SUM(G195:G201)</f>
        <v>92144.01878425655</v>
      </c>
      <c r="H203" s="12">
        <f>SUM(H195:H201)</f>
        <v>2884.6719999999996</v>
      </c>
      <c r="I203" s="12">
        <f>SUM(I195:I201)</f>
        <v>89259.34678425654</v>
      </c>
      <c r="K203" s="40" t="s">
        <v>30</v>
      </c>
    </row>
  </sheetData>
  <sheetProtection/>
  <mergeCells count="45">
    <mergeCell ref="A1:I1"/>
    <mergeCell ref="A6:A7"/>
    <mergeCell ref="B6:B7"/>
    <mergeCell ref="D6:F6"/>
    <mergeCell ref="G6:I6"/>
    <mergeCell ref="A46:I46"/>
    <mergeCell ref="A47:F47"/>
    <mergeCell ref="A51:A52"/>
    <mergeCell ref="B51:B52"/>
    <mergeCell ref="D51:F51"/>
    <mergeCell ref="G51:I51"/>
    <mergeCell ref="A85:I85"/>
    <mergeCell ref="A86:I86"/>
    <mergeCell ref="A90:A91"/>
    <mergeCell ref="B90:B91"/>
    <mergeCell ref="D90:F90"/>
    <mergeCell ref="G90:I90"/>
    <mergeCell ref="A126:I126"/>
    <mergeCell ref="A127:F127"/>
    <mergeCell ref="A131:A132"/>
    <mergeCell ref="B131:B132"/>
    <mergeCell ref="D131:F131"/>
    <mergeCell ref="G131:I131"/>
    <mergeCell ref="G193:I193"/>
    <mergeCell ref="A159:I159"/>
    <mergeCell ref="A160:F160"/>
    <mergeCell ref="A164:A165"/>
    <mergeCell ref="B164:B165"/>
    <mergeCell ref="B200:C200"/>
    <mergeCell ref="A189:F189"/>
    <mergeCell ref="A190:F190"/>
    <mergeCell ref="A193:A194"/>
    <mergeCell ref="B193:C193"/>
    <mergeCell ref="D193:F193"/>
    <mergeCell ref="B194:C194"/>
    <mergeCell ref="B201:C201"/>
    <mergeCell ref="B202:C202"/>
    <mergeCell ref="A2:I2"/>
    <mergeCell ref="B195:C195"/>
    <mergeCell ref="B196:C196"/>
    <mergeCell ref="B197:C197"/>
    <mergeCell ref="B198:C198"/>
    <mergeCell ref="D164:F164"/>
    <mergeCell ref="G164:I164"/>
    <mergeCell ref="B199:C199"/>
  </mergeCells>
  <printOptions/>
  <pageMargins left="0.7" right="0.7" top="0.45" bottom="0.3" header="0.25" footer="0.3"/>
  <pageSetup horizontalDpi="600" verticalDpi="600" orientation="landscape" r:id="rId2"/>
  <headerFooter scaleWithDoc="0"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8"/>
  <sheetViews>
    <sheetView zoomScale="86" zoomScaleNormal="86" zoomScalePageLayoutView="0" workbookViewId="0" topLeftCell="A1">
      <pane xSplit="1" ySplit="3" topLeftCell="B25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L269" sqref="L269"/>
    </sheetView>
  </sheetViews>
  <sheetFormatPr defaultColWidth="11.421875" defaultRowHeight="15"/>
  <cols>
    <col min="1" max="1" width="8.7109375" style="15" bestFit="1" customWidth="1"/>
    <col min="2" max="2" width="7.8515625" style="15" customWidth="1"/>
    <col min="3" max="3" width="39.28125" style="15" customWidth="1"/>
    <col min="4" max="4" width="11.28125" style="15" customWidth="1"/>
    <col min="5" max="5" width="9.8515625" style="15" customWidth="1"/>
    <col min="6" max="7" width="10.28125" style="15" customWidth="1"/>
    <col min="8" max="8" width="11.421875" style="40" customWidth="1"/>
    <col min="9" max="9" width="11.57421875" style="40" bestFit="1" customWidth="1"/>
    <col min="10" max="16384" width="11.421875" style="40" customWidth="1"/>
  </cols>
  <sheetData>
    <row r="1" spans="1:9" ht="18.75">
      <c r="A1" s="94" t="s">
        <v>51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48</v>
      </c>
      <c r="B2" s="95"/>
      <c r="C2" s="95"/>
      <c r="D2" s="95"/>
      <c r="E2" s="95"/>
      <c r="F2" s="95"/>
      <c r="G2" s="34"/>
      <c r="H2" s="34"/>
      <c r="I2" s="34"/>
    </row>
    <row r="3" spans="1:10" s="16" customFormat="1" ht="15">
      <c r="A3" s="17"/>
      <c r="B3" s="17"/>
      <c r="C3" s="17"/>
      <c r="D3" s="18"/>
      <c r="E3" s="17"/>
      <c r="F3" s="18"/>
      <c r="G3" s="17"/>
      <c r="H3" s="19"/>
      <c r="I3" s="19"/>
      <c r="J3" s="19"/>
    </row>
    <row r="4" spans="1:9" ht="15">
      <c r="A4" s="40"/>
      <c r="B4" s="40"/>
      <c r="C4" s="40"/>
      <c r="D4" s="40"/>
      <c r="E4" s="40"/>
      <c r="F4" s="40"/>
      <c r="G4" s="40"/>
      <c r="H4" s="23" t="s">
        <v>8</v>
      </c>
      <c r="I4" s="24">
        <v>6.85</v>
      </c>
    </row>
    <row r="5" spans="1:7" ht="15">
      <c r="A5" s="40"/>
      <c r="B5" s="40"/>
      <c r="C5" s="40"/>
      <c r="D5" s="40"/>
      <c r="E5" s="40"/>
      <c r="F5" s="40"/>
      <c r="G5" s="40"/>
    </row>
    <row r="6" spans="1:9" ht="15">
      <c r="A6" s="96" t="s">
        <v>0</v>
      </c>
      <c r="B6" s="105" t="s">
        <v>9</v>
      </c>
      <c r="C6" s="77" t="s">
        <v>31</v>
      </c>
      <c r="D6" s="102" t="s">
        <v>6</v>
      </c>
      <c r="E6" s="102"/>
      <c r="F6" s="102"/>
      <c r="G6" s="102" t="s">
        <v>7</v>
      </c>
      <c r="H6" s="102"/>
      <c r="I6" s="102"/>
    </row>
    <row r="7" spans="1:9" ht="15">
      <c r="A7" s="96"/>
      <c r="B7" s="105"/>
      <c r="C7" s="7" t="s">
        <v>1</v>
      </c>
      <c r="D7" s="7" t="s">
        <v>2</v>
      </c>
      <c r="E7" s="8" t="s">
        <v>3</v>
      </c>
      <c r="F7" s="9" t="s">
        <v>4</v>
      </c>
      <c r="G7" s="7" t="s">
        <v>2</v>
      </c>
      <c r="H7" s="7" t="s">
        <v>5</v>
      </c>
      <c r="I7" s="7" t="s">
        <v>4</v>
      </c>
    </row>
    <row r="8" spans="1:9" ht="15">
      <c r="A8" s="21"/>
      <c r="B8" s="20"/>
      <c r="C8" s="1" t="s">
        <v>70</v>
      </c>
      <c r="D8" s="27">
        <f>+JULIO!F195</f>
        <v>398.1199999999998</v>
      </c>
      <c r="E8" s="25"/>
      <c r="F8" s="26">
        <f>D8-E8</f>
        <v>398.1199999999998</v>
      </c>
      <c r="G8" s="27">
        <f>F8*I4</f>
        <v>2727.1219999999985</v>
      </c>
      <c r="H8" s="25"/>
      <c r="I8" s="26">
        <f>G8-H8</f>
        <v>2727.1219999999985</v>
      </c>
    </row>
    <row r="9" spans="1:9" ht="15">
      <c r="A9" s="43">
        <v>41498</v>
      </c>
      <c r="B9" s="42" t="s">
        <v>295</v>
      </c>
      <c r="C9" s="42" t="s">
        <v>339</v>
      </c>
      <c r="D9" s="42"/>
      <c r="E9" s="81">
        <v>1.46</v>
      </c>
      <c r="F9" s="47">
        <f>F8+D9-E9</f>
        <v>396.6599999999998</v>
      </c>
      <c r="G9" s="44"/>
      <c r="H9" s="44">
        <f>E9*$I$4</f>
        <v>10.001</v>
      </c>
      <c r="I9" s="47">
        <f>I8+G9-H9</f>
        <v>2717.1209999999983</v>
      </c>
    </row>
    <row r="10" spans="1:9" ht="15">
      <c r="A10" s="43">
        <v>41498</v>
      </c>
      <c r="B10" s="42" t="s">
        <v>296</v>
      </c>
      <c r="C10" s="42" t="s">
        <v>340</v>
      </c>
      <c r="D10" s="42"/>
      <c r="E10" s="81">
        <v>5.25</v>
      </c>
      <c r="F10" s="47">
        <f>F9+D10-E10</f>
        <v>391.4099999999998</v>
      </c>
      <c r="G10" s="44"/>
      <c r="H10" s="44">
        <f>E10*$I$4</f>
        <v>35.9625</v>
      </c>
      <c r="I10" s="47">
        <f>I9+G10-H10</f>
        <v>2681.158499999998</v>
      </c>
    </row>
    <row r="11" spans="1:9" ht="15">
      <c r="A11" s="43">
        <v>41498</v>
      </c>
      <c r="B11" s="42" t="s">
        <v>296</v>
      </c>
      <c r="C11" s="42" t="s">
        <v>341</v>
      </c>
      <c r="D11" s="42"/>
      <c r="E11" s="81">
        <v>2.92</v>
      </c>
      <c r="F11" s="47">
        <f aca="true" t="shared" si="0" ref="F11:F37">F10+D11-E11</f>
        <v>388.4899999999998</v>
      </c>
      <c r="G11" s="44"/>
      <c r="H11" s="44">
        <f aca="true" t="shared" si="1" ref="H11:H37">E11*$I$4</f>
        <v>20.002</v>
      </c>
      <c r="I11" s="47">
        <f aca="true" t="shared" si="2" ref="I11:I37">I10+G11-H11</f>
        <v>2661.1564999999982</v>
      </c>
    </row>
    <row r="12" spans="1:9" ht="15">
      <c r="A12" s="43">
        <v>41498</v>
      </c>
      <c r="B12" s="42" t="s">
        <v>296</v>
      </c>
      <c r="C12" s="42" t="s">
        <v>342</v>
      </c>
      <c r="D12" s="42"/>
      <c r="E12" s="81">
        <v>1.75</v>
      </c>
      <c r="F12" s="47">
        <f t="shared" si="0"/>
        <v>386.7399999999998</v>
      </c>
      <c r="G12" s="44"/>
      <c r="H12" s="44">
        <f t="shared" si="1"/>
        <v>11.987499999999999</v>
      </c>
      <c r="I12" s="47">
        <f t="shared" si="2"/>
        <v>2649.168999999998</v>
      </c>
    </row>
    <row r="13" spans="1:9" ht="15">
      <c r="A13" s="43">
        <v>41498</v>
      </c>
      <c r="B13" s="42" t="s">
        <v>297</v>
      </c>
      <c r="C13" s="42" t="s">
        <v>343</v>
      </c>
      <c r="D13" s="42"/>
      <c r="E13" s="81">
        <v>4.37</v>
      </c>
      <c r="F13" s="47">
        <f t="shared" si="0"/>
        <v>382.3699999999998</v>
      </c>
      <c r="G13" s="44"/>
      <c r="H13" s="44">
        <f t="shared" si="1"/>
        <v>29.9345</v>
      </c>
      <c r="I13" s="47">
        <f t="shared" si="2"/>
        <v>2619.234499999998</v>
      </c>
    </row>
    <row r="14" spans="1:9" ht="15">
      <c r="A14" s="43">
        <v>41498</v>
      </c>
      <c r="B14" s="42" t="s">
        <v>298</v>
      </c>
      <c r="C14" s="42" t="s">
        <v>288</v>
      </c>
      <c r="D14" s="42"/>
      <c r="E14" s="81">
        <v>1.46</v>
      </c>
      <c r="F14" s="47">
        <f t="shared" si="0"/>
        <v>380.9099999999998</v>
      </c>
      <c r="G14" s="44"/>
      <c r="H14" s="44">
        <f t="shared" si="1"/>
        <v>10.001</v>
      </c>
      <c r="I14" s="47">
        <f t="shared" si="2"/>
        <v>2609.233499999998</v>
      </c>
    </row>
    <row r="15" spans="1:9" ht="15">
      <c r="A15" s="43">
        <v>41498</v>
      </c>
      <c r="B15" s="42" t="s">
        <v>298</v>
      </c>
      <c r="C15" s="42" t="s">
        <v>344</v>
      </c>
      <c r="D15" s="42"/>
      <c r="E15" s="81">
        <v>0.29</v>
      </c>
      <c r="F15" s="47">
        <f t="shared" si="0"/>
        <v>380.6199999999998</v>
      </c>
      <c r="G15" s="44"/>
      <c r="H15" s="44">
        <f t="shared" si="1"/>
        <v>1.9864999999999997</v>
      </c>
      <c r="I15" s="47">
        <f t="shared" si="2"/>
        <v>2607.246999999998</v>
      </c>
    </row>
    <row r="16" spans="1:9" ht="15">
      <c r="A16" s="43">
        <v>41499</v>
      </c>
      <c r="B16" s="42" t="s">
        <v>299</v>
      </c>
      <c r="C16" s="42" t="s">
        <v>345</v>
      </c>
      <c r="D16" s="42"/>
      <c r="E16" s="81">
        <v>1.46</v>
      </c>
      <c r="F16" s="47">
        <f t="shared" si="0"/>
        <v>379.1599999999998</v>
      </c>
      <c r="G16" s="44"/>
      <c r="H16" s="44">
        <f t="shared" si="1"/>
        <v>10.001</v>
      </c>
      <c r="I16" s="47">
        <f t="shared" si="2"/>
        <v>2597.245999999998</v>
      </c>
    </row>
    <row r="17" spans="1:9" ht="15">
      <c r="A17" s="43">
        <v>41499</v>
      </c>
      <c r="B17" s="42" t="s">
        <v>299</v>
      </c>
      <c r="C17" s="42" t="s">
        <v>346</v>
      </c>
      <c r="D17" s="42"/>
      <c r="E17" s="81">
        <v>2.19</v>
      </c>
      <c r="F17" s="47">
        <f t="shared" si="0"/>
        <v>376.9699999999998</v>
      </c>
      <c r="G17" s="44"/>
      <c r="H17" s="44">
        <f t="shared" si="1"/>
        <v>15.001499999999998</v>
      </c>
      <c r="I17" s="47">
        <f t="shared" si="2"/>
        <v>2582.244499999998</v>
      </c>
    </row>
    <row r="18" spans="1:9" ht="15">
      <c r="A18" s="43">
        <v>41499</v>
      </c>
      <c r="B18" s="42" t="s">
        <v>299</v>
      </c>
      <c r="C18" s="42" t="s">
        <v>347</v>
      </c>
      <c r="D18" s="42"/>
      <c r="E18" s="81">
        <v>1.46</v>
      </c>
      <c r="F18" s="47">
        <f t="shared" si="0"/>
        <v>375.5099999999998</v>
      </c>
      <c r="G18" s="44"/>
      <c r="H18" s="44">
        <f t="shared" si="1"/>
        <v>10.001</v>
      </c>
      <c r="I18" s="47">
        <f t="shared" si="2"/>
        <v>2572.2434999999978</v>
      </c>
    </row>
    <row r="19" spans="1:9" ht="15">
      <c r="A19" s="43">
        <v>41500</v>
      </c>
      <c r="B19" s="42" t="s">
        <v>300</v>
      </c>
      <c r="C19" s="42" t="s">
        <v>348</v>
      </c>
      <c r="D19" s="42"/>
      <c r="E19" s="81">
        <v>1.46</v>
      </c>
      <c r="F19" s="47">
        <f t="shared" si="0"/>
        <v>374.04999999999984</v>
      </c>
      <c r="G19" s="44"/>
      <c r="H19" s="44">
        <f t="shared" si="1"/>
        <v>10.001</v>
      </c>
      <c r="I19" s="47">
        <f t="shared" si="2"/>
        <v>2562.2424999999976</v>
      </c>
    </row>
    <row r="20" spans="1:9" ht="15">
      <c r="A20" s="43">
        <v>41500</v>
      </c>
      <c r="B20" s="42" t="s">
        <v>301</v>
      </c>
      <c r="C20" s="42" t="s">
        <v>349</v>
      </c>
      <c r="D20" s="42"/>
      <c r="E20" s="81">
        <v>4.37</v>
      </c>
      <c r="F20" s="47">
        <f t="shared" si="0"/>
        <v>369.67999999999984</v>
      </c>
      <c r="G20" s="44"/>
      <c r="H20" s="44">
        <f t="shared" si="1"/>
        <v>29.9345</v>
      </c>
      <c r="I20" s="47">
        <f t="shared" si="2"/>
        <v>2532.3079999999977</v>
      </c>
    </row>
    <row r="21" spans="1:9" ht="15">
      <c r="A21" s="43">
        <v>41500</v>
      </c>
      <c r="B21" s="42" t="s">
        <v>301</v>
      </c>
      <c r="C21" s="42" t="s">
        <v>350</v>
      </c>
      <c r="D21" s="42"/>
      <c r="E21" s="81">
        <v>2.92</v>
      </c>
      <c r="F21" s="47">
        <f t="shared" si="0"/>
        <v>366.7599999999998</v>
      </c>
      <c r="G21" s="44"/>
      <c r="H21" s="44">
        <f t="shared" si="1"/>
        <v>20.002</v>
      </c>
      <c r="I21" s="47">
        <f t="shared" si="2"/>
        <v>2512.3059999999978</v>
      </c>
    </row>
    <row r="22" spans="1:9" ht="15">
      <c r="A22" s="43">
        <v>41500</v>
      </c>
      <c r="B22" s="42" t="s">
        <v>301</v>
      </c>
      <c r="C22" s="42" t="s">
        <v>351</v>
      </c>
      <c r="D22" s="42"/>
      <c r="E22" s="81">
        <v>1.75</v>
      </c>
      <c r="F22" s="47">
        <f t="shared" si="0"/>
        <v>365.0099999999998</v>
      </c>
      <c r="G22" s="44"/>
      <c r="H22" s="44">
        <f t="shared" si="1"/>
        <v>11.987499999999999</v>
      </c>
      <c r="I22" s="47">
        <f t="shared" si="2"/>
        <v>2500.3184999999976</v>
      </c>
    </row>
    <row r="23" spans="1:9" ht="15">
      <c r="A23" s="43">
        <v>41512</v>
      </c>
      <c r="B23" s="42" t="s">
        <v>302</v>
      </c>
      <c r="C23" s="42" t="s">
        <v>352</v>
      </c>
      <c r="D23" s="42"/>
      <c r="E23" s="81">
        <v>2.92</v>
      </c>
      <c r="F23" s="47">
        <f t="shared" si="0"/>
        <v>362.0899999999998</v>
      </c>
      <c r="G23" s="44"/>
      <c r="H23" s="44">
        <f t="shared" si="1"/>
        <v>20.002</v>
      </c>
      <c r="I23" s="47">
        <f t="shared" si="2"/>
        <v>2480.3164999999976</v>
      </c>
    </row>
    <row r="24" spans="1:9" ht="15">
      <c r="A24" s="43">
        <v>41512</v>
      </c>
      <c r="B24" s="42" t="s">
        <v>303</v>
      </c>
      <c r="C24" s="42" t="s">
        <v>353</v>
      </c>
      <c r="D24" s="42"/>
      <c r="E24" s="81">
        <v>2.92</v>
      </c>
      <c r="F24" s="47">
        <f t="shared" si="0"/>
        <v>359.1699999999998</v>
      </c>
      <c r="G24" s="44"/>
      <c r="H24" s="44">
        <f t="shared" si="1"/>
        <v>20.002</v>
      </c>
      <c r="I24" s="47">
        <f t="shared" si="2"/>
        <v>2460.3144999999977</v>
      </c>
    </row>
    <row r="25" spans="1:9" ht="15">
      <c r="A25" s="43">
        <v>41512</v>
      </c>
      <c r="B25" s="42" t="s">
        <v>304</v>
      </c>
      <c r="C25" s="42" t="s">
        <v>353</v>
      </c>
      <c r="D25" s="42"/>
      <c r="E25" s="81">
        <v>4.37</v>
      </c>
      <c r="F25" s="47">
        <f t="shared" si="0"/>
        <v>354.7999999999998</v>
      </c>
      <c r="G25" s="44"/>
      <c r="H25" s="44">
        <f t="shared" si="1"/>
        <v>29.9345</v>
      </c>
      <c r="I25" s="47">
        <f t="shared" si="2"/>
        <v>2430.379999999998</v>
      </c>
    </row>
    <row r="26" spans="1:9" ht="15">
      <c r="A26" s="43">
        <v>41512</v>
      </c>
      <c r="B26" s="42" t="s">
        <v>305</v>
      </c>
      <c r="C26" s="42" t="s">
        <v>194</v>
      </c>
      <c r="D26" s="42"/>
      <c r="E26" s="81">
        <v>4.37</v>
      </c>
      <c r="F26" s="47">
        <f t="shared" si="0"/>
        <v>350.4299999999998</v>
      </c>
      <c r="G26" s="44"/>
      <c r="H26" s="44">
        <f t="shared" si="1"/>
        <v>29.9345</v>
      </c>
      <c r="I26" s="47">
        <f t="shared" si="2"/>
        <v>2400.445499999998</v>
      </c>
    </row>
    <row r="27" spans="1:9" ht="15">
      <c r="A27" s="43">
        <v>41513</v>
      </c>
      <c r="B27" s="42" t="s">
        <v>306</v>
      </c>
      <c r="C27" s="42" t="s">
        <v>271</v>
      </c>
      <c r="D27" s="42"/>
      <c r="E27" s="81">
        <v>1.46</v>
      </c>
      <c r="F27" s="47">
        <f t="shared" si="0"/>
        <v>348.9699999999998</v>
      </c>
      <c r="G27" s="44"/>
      <c r="H27" s="44">
        <f t="shared" si="1"/>
        <v>10.001</v>
      </c>
      <c r="I27" s="47">
        <f t="shared" si="2"/>
        <v>2390.444499999998</v>
      </c>
    </row>
    <row r="28" spans="1:9" ht="15">
      <c r="A28" s="43">
        <v>41514</v>
      </c>
      <c r="B28" s="42" t="s">
        <v>307</v>
      </c>
      <c r="C28" s="42" t="s">
        <v>354</v>
      </c>
      <c r="D28" s="42"/>
      <c r="E28" s="81">
        <v>1.75</v>
      </c>
      <c r="F28" s="47">
        <f t="shared" si="0"/>
        <v>347.2199999999998</v>
      </c>
      <c r="G28" s="44"/>
      <c r="H28" s="44">
        <f t="shared" si="1"/>
        <v>11.987499999999999</v>
      </c>
      <c r="I28" s="47">
        <f t="shared" si="2"/>
        <v>2378.4569999999976</v>
      </c>
    </row>
    <row r="29" spans="1:9" ht="15">
      <c r="A29" s="43">
        <v>41514</v>
      </c>
      <c r="B29" s="42" t="s">
        <v>308</v>
      </c>
      <c r="C29" s="42" t="s">
        <v>355</v>
      </c>
      <c r="D29" s="42"/>
      <c r="E29" s="81">
        <v>5.83</v>
      </c>
      <c r="F29" s="47">
        <f t="shared" si="0"/>
        <v>341.3899999999998</v>
      </c>
      <c r="G29" s="44"/>
      <c r="H29" s="44">
        <f t="shared" si="1"/>
        <v>39.9355</v>
      </c>
      <c r="I29" s="47">
        <f t="shared" si="2"/>
        <v>2338.5214999999976</v>
      </c>
    </row>
    <row r="30" spans="1:9" ht="15">
      <c r="A30" s="43">
        <v>41514</v>
      </c>
      <c r="B30" s="42" t="s">
        <v>308</v>
      </c>
      <c r="C30" s="42" t="s">
        <v>356</v>
      </c>
      <c r="D30" s="42"/>
      <c r="E30" s="81">
        <v>5.25</v>
      </c>
      <c r="F30" s="47">
        <f t="shared" si="0"/>
        <v>336.1399999999998</v>
      </c>
      <c r="G30" s="44"/>
      <c r="H30" s="44">
        <f t="shared" si="1"/>
        <v>35.9625</v>
      </c>
      <c r="I30" s="47">
        <f t="shared" si="2"/>
        <v>2302.5589999999975</v>
      </c>
    </row>
    <row r="31" spans="1:9" ht="15">
      <c r="A31" s="43">
        <v>41514</v>
      </c>
      <c r="B31" s="42" t="s">
        <v>308</v>
      </c>
      <c r="C31" s="42" t="s">
        <v>357</v>
      </c>
      <c r="D31" s="42"/>
      <c r="E31" s="81">
        <v>1.9</v>
      </c>
      <c r="F31" s="47">
        <f t="shared" si="0"/>
        <v>334.23999999999984</v>
      </c>
      <c r="G31" s="44"/>
      <c r="H31" s="44">
        <f t="shared" si="1"/>
        <v>13.014999999999999</v>
      </c>
      <c r="I31" s="47">
        <f t="shared" si="2"/>
        <v>2289.5439999999976</v>
      </c>
    </row>
    <row r="32" spans="1:9" ht="15">
      <c r="A32" s="43">
        <v>41514</v>
      </c>
      <c r="B32" s="42" t="s">
        <v>309</v>
      </c>
      <c r="C32" s="42" t="s">
        <v>358</v>
      </c>
      <c r="D32" s="42"/>
      <c r="E32" s="81">
        <v>1.17</v>
      </c>
      <c r="F32" s="47">
        <f t="shared" si="0"/>
        <v>333.0699999999998</v>
      </c>
      <c r="G32" s="44"/>
      <c r="H32" s="44">
        <f t="shared" si="1"/>
        <v>8.0145</v>
      </c>
      <c r="I32" s="47">
        <f t="shared" si="2"/>
        <v>2281.5294999999974</v>
      </c>
    </row>
    <row r="33" spans="1:9" ht="15">
      <c r="A33" s="43">
        <v>41515</v>
      </c>
      <c r="B33" s="42" t="s">
        <v>310</v>
      </c>
      <c r="C33" s="42" t="s">
        <v>359</v>
      </c>
      <c r="D33" s="42"/>
      <c r="E33" s="81">
        <v>1.46</v>
      </c>
      <c r="F33" s="47">
        <f t="shared" si="0"/>
        <v>331.60999999999984</v>
      </c>
      <c r="G33" s="44"/>
      <c r="H33" s="44">
        <f t="shared" si="1"/>
        <v>10.001</v>
      </c>
      <c r="I33" s="47">
        <f t="shared" si="2"/>
        <v>2271.528499999997</v>
      </c>
    </row>
    <row r="34" spans="1:9" ht="15">
      <c r="A34" s="43">
        <v>41515</v>
      </c>
      <c r="B34" s="42" t="s">
        <v>310</v>
      </c>
      <c r="C34" s="42" t="s">
        <v>230</v>
      </c>
      <c r="D34" s="42"/>
      <c r="E34" s="81">
        <v>1.46</v>
      </c>
      <c r="F34" s="47">
        <f t="shared" si="0"/>
        <v>330.14999999999986</v>
      </c>
      <c r="G34" s="44"/>
      <c r="H34" s="44">
        <f t="shared" si="1"/>
        <v>10.001</v>
      </c>
      <c r="I34" s="47">
        <f t="shared" si="2"/>
        <v>2261.527499999997</v>
      </c>
    </row>
    <row r="35" spans="1:9" ht="15">
      <c r="A35" s="43">
        <v>41515</v>
      </c>
      <c r="B35" s="42" t="s">
        <v>310</v>
      </c>
      <c r="C35" s="42" t="s">
        <v>360</v>
      </c>
      <c r="D35" s="42"/>
      <c r="E35" s="82">
        <v>1.75</v>
      </c>
      <c r="F35" s="47">
        <f t="shared" si="0"/>
        <v>328.39999999999986</v>
      </c>
      <c r="G35" s="44"/>
      <c r="H35" s="44">
        <f t="shared" si="1"/>
        <v>11.987499999999999</v>
      </c>
      <c r="I35" s="47">
        <f t="shared" si="2"/>
        <v>2249.539999999997</v>
      </c>
    </row>
    <row r="36" spans="1:9" ht="15">
      <c r="A36" s="43"/>
      <c r="B36" s="42"/>
      <c r="C36" s="42"/>
      <c r="D36" s="42"/>
      <c r="E36" s="44"/>
      <c r="F36" s="47">
        <f t="shared" si="0"/>
        <v>328.39999999999986</v>
      </c>
      <c r="G36" s="44"/>
      <c r="H36" s="44">
        <f t="shared" si="1"/>
        <v>0</v>
      </c>
      <c r="I36" s="47">
        <f t="shared" si="2"/>
        <v>2249.539999999997</v>
      </c>
    </row>
    <row r="37" spans="1:9" ht="15.75" thickBot="1">
      <c r="A37" s="43"/>
      <c r="B37" s="42"/>
      <c r="C37" s="42"/>
      <c r="D37" s="42"/>
      <c r="E37" s="45"/>
      <c r="F37" s="49">
        <f t="shared" si="0"/>
        <v>328.39999999999986</v>
      </c>
      <c r="G37" s="45"/>
      <c r="H37" s="45">
        <f t="shared" si="1"/>
        <v>0</v>
      </c>
      <c r="I37" s="49">
        <f t="shared" si="2"/>
        <v>2249.539999999997</v>
      </c>
    </row>
    <row r="38" spans="1:9" ht="15">
      <c r="A38" s="43"/>
      <c r="B38" s="22"/>
      <c r="C38" s="42"/>
      <c r="D38" s="42"/>
      <c r="E38" s="44">
        <f>SUM(E9:E37)</f>
        <v>69.71999999999998</v>
      </c>
      <c r="F38" s="31">
        <f>D8-E38</f>
        <v>328.3999999999998</v>
      </c>
      <c r="G38" s="44"/>
      <c r="H38" s="44">
        <f>SUM(H9:H37)</f>
        <v>477.582</v>
      </c>
      <c r="I38" s="31">
        <f>G8-H38</f>
        <v>2249.5399999999986</v>
      </c>
    </row>
    <row r="39" spans="1:8" ht="7.5" customHeight="1">
      <c r="A39" s="43"/>
      <c r="B39" s="22"/>
      <c r="C39" s="42"/>
      <c r="D39" s="42"/>
      <c r="E39" s="44"/>
      <c r="F39" s="40"/>
      <c r="G39" s="44"/>
      <c r="H39" s="44"/>
    </row>
    <row r="40" spans="1:8" ht="15" hidden="1">
      <c r="A40" s="43"/>
      <c r="B40" s="22"/>
      <c r="C40" s="42"/>
      <c r="D40" s="42"/>
      <c r="E40" s="44"/>
      <c r="F40" s="40"/>
      <c r="G40" s="44"/>
      <c r="H40" s="44"/>
    </row>
    <row r="41" spans="1:8" ht="36" customHeight="1" hidden="1">
      <c r="A41" s="43"/>
      <c r="B41" s="22"/>
      <c r="C41" s="42"/>
      <c r="D41" s="42"/>
      <c r="E41" s="44"/>
      <c r="F41" s="40"/>
      <c r="G41" s="44"/>
      <c r="H41" s="44"/>
    </row>
    <row r="42" spans="1:8" ht="15" hidden="1">
      <c r="A42" s="43"/>
      <c r="B42" s="22"/>
      <c r="C42" s="42"/>
      <c r="D42" s="42"/>
      <c r="E42" s="44"/>
      <c r="F42" s="40"/>
      <c r="G42" s="44"/>
      <c r="H42" s="44"/>
    </row>
    <row r="43" spans="1:8" ht="15" hidden="1">
      <c r="A43" s="43"/>
      <c r="B43" s="22"/>
      <c r="C43" s="42"/>
      <c r="D43" s="42"/>
      <c r="E43" s="44"/>
      <c r="F43" s="40"/>
      <c r="G43" s="44"/>
      <c r="H43" s="44"/>
    </row>
    <row r="44" spans="1:8" ht="15" hidden="1">
      <c r="A44" s="43"/>
      <c r="B44" s="22"/>
      <c r="C44" s="42"/>
      <c r="D44" s="42"/>
      <c r="E44" s="44"/>
      <c r="F44" s="40"/>
      <c r="G44" s="44"/>
      <c r="H44" s="44"/>
    </row>
    <row r="45" spans="1:8" ht="15" hidden="1">
      <c r="A45" s="43"/>
      <c r="B45" s="22"/>
      <c r="C45" s="42"/>
      <c r="D45" s="42"/>
      <c r="E45" s="44"/>
      <c r="F45" s="40"/>
      <c r="G45" s="44"/>
      <c r="H45" s="44"/>
    </row>
    <row r="46" spans="1:9" ht="18.75">
      <c r="A46" s="94" t="str">
        <f>+A1</f>
        <v>PROYECTO "SISTEMA DE AGUA NUEVA AMERICA"</v>
      </c>
      <c r="B46" s="94"/>
      <c r="C46" s="94"/>
      <c r="D46" s="94"/>
      <c r="E46" s="94"/>
      <c r="F46" s="94"/>
      <c r="G46" s="94"/>
      <c r="H46" s="94"/>
      <c r="I46" s="94"/>
    </row>
    <row r="47" spans="1:9" ht="15.75">
      <c r="A47" s="95" t="str">
        <f>+A2</f>
        <v>*** INFORME ECONOMICO MES DE AGOSTO***</v>
      </c>
      <c r="B47" s="95"/>
      <c r="C47" s="95"/>
      <c r="D47" s="95"/>
      <c r="E47" s="95"/>
      <c r="F47" s="95"/>
      <c r="G47" s="34"/>
      <c r="H47" s="34"/>
      <c r="I47" s="34"/>
    </row>
    <row r="48" spans="1:9" ht="15">
      <c r="A48" s="17"/>
      <c r="B48" s="17"/>
      <c r="C48" s="17"/>
      <c r="D48" s="18"/>
      <c r="E48" s="17"/>
      <c r="F48" s="18"/>
      <c r="G48" s="17"/>
      <c r="H48" s="19"/>
      <c r="I48" s="19"/>
    </row>
    <row r="49" spans="1:9" ht="15">
      <c r="A49" s="40"/>
      <c r="B49" s="40"/>
      <c r="C49" s="40"/>
      <c r="D49" s="40"/>
      <c r="E49" s="40"/>
      <c r="F49" s="40"/>
      <c r="G49" s="40"/>
      <c r="H49" s="23" t="s">
        <v>8</v>
      </c>
      <c r="I49" s="24">
        <f>+I4</f>
        <v>6.85</v>
      </c>
    </row>
    <row r="50" spans="1:7" ht="15">
      <c r="A50" s="40"/>
      <c r="B50" s="40"/>
      <c r="C50" s="40"/>
      <c r="D50" s="40"/>
      <c r="E50" s="40"/>
      <c r="F50" s="40"/>
      <c r="G50" s="40"/>
    </row>
    <row r="51" spans="1:9" ht="15">
      <c r="A51" s="96" t="s">
        <v>0</v>
      </c>
      <c r="B51" s="105" t="s">
        <v>9</v>
      </c>
      <c r="C51" s="77" t="s">
        <v>32</v>
      </c>
      <c r="D51" s="102" t="s">
        <v>6</v>
      </c>
      <c r="E51" s="102"/>
      <c r="F51" s="102"/>
      <c r="G51" s="102" t="s">
        <v>7</v>
      </c>
      <c r="H51" s="102"/>
      <c r="I51" s="102"/>
    </row>
    <row r="52" spans="1:9" ht="15">
      <c r="A52" s="96"/>
      <c r="B52" s="105"/>
      <c r="C52" s="7" t="s">
        <v>1</v>
      </c>
      <c r="D52" s="7" t="s">
        <v>2</v>
      </c>
      <c r="E52" s="8" t="s">
        <v>3</v>
      </c>
      <c r="F52" s="9" t="s">
        <v>4</v>
      </c>
      <c r="G52" s="7" t="s">
        <v>2</v>
      </c>
      <c r="H52" s="7" t="s">
        <v>5</v>
      </c>
      <c r="I52" s="7" t="s">
        <v>4</v>
      </c>
    </row>
    <row r="53" spans="1:9" ht="15">
      <c r="A53" s="43"/>
      <c r="B53" s="42"/>
      <c r="C53" s="35" t="str">
        <f>+C8</f>
        <v>Saldo al 31/07/2013</v>
      </c>
      <c r="D53" s="28">
        <f>+JULIO!F196</f>
        <v>650.24</v>
      </c>
      <c r="E53" s="44"/>
      <c r="F53" s="26">
        <f>D53-E53</f>
        <v>650.24</v>
      </c>
      <c r="G53" s="27">
        <f>F53*I49</f>
        <v>4454.144</v>
      </c>
      <c r="H53" s="25"/>
      <c r="I53" s="26">
        <f>G53-H53</f>
        <v>4454.144</v>
      </c>
    </row>
    <row r="54" spans="1:9" ht="15">
      <c r="A54" s="43"/>
      <c r="B54" s="42" t="s">
        <v>408</v>
      </c>
      <c r="C54" s="42" t="s">
        <v>231</v>
      </c>
      <c r="D54" s="42"/>
      <c r="E54" s="81">
        <v>192.5</v>
      </c>
      <c r="F54" s="47">
        <f>F53+D54-E54</f>
        <v>457.74</v>
      </c>
      <c r="G54" s="44"/>
      <c r="H54" s="44">
        <f aca="true" t="shared" si="3" ref="H54:H82">E54*$I$49</f>
        <v>1318.625</v>
      </c>
      <c r="I54" s="47">
        <f>I53+G54-H54</f>
        <v>3135.5190000000002</v>
      </c>
    </row>
    <row r="55" spans="1:9" ht="15">
      <c r="A55" s="43"/>
      <c r="B55" s="42" t="s">
        <v>409</v>
      </c>
      <c r="C55" s="42" t="s">
        <v>294</v>
      </c>
      <c r="D55" s="42"/>
      <c r="E55" s="81">
        <v>108</v>
      </c>
      <c r="F55" s="47">
        <f>F54+D55-E55</f>
        <v>349.74</v>
      </c>
      <c r="G55" s="44"/>
      <c r="H55" s="44">
        <f t="shared" si="3"/>
        <v>739.8</v>
      </c>
      <c r="I55" s="47">
        <f>I54+G55-H55</f>
        <v>2395.719</v>
      </c>
    </row>
    <row r="56" spans="1:9" ht="15">
      <c r="A56" s="43"/>
      <c r="B56" s="42" t="s">
        <v>409</v>
      </c>
      <c r="C56" s="42" t="s">
        <v>232</v>
      </c>
      <c r="D56" s="42"/>
      <c r="E56" s="82">
        <v>18.38</v>
      </c>
      <c r="F56" s="47">
        <f>F55+D56-E56</f>
        <v>331.36</v>
      </c>
      <c r="G56" s="44"/>
      <c r="H56" s="44">
        <f t="shared" si="3"/>
        <v>125.90299999999999</v>
      </c>
      <c r="I56" s="47">
        <f>I55+G56-H56</f>
        <v>2269.8160000000003</v>
      </c>
    </row>
    <row r="57" spans="1:9" ht="15">
      <c r="A57" s="43"/>
      <c r="B57" s="42"/>
      <c r="C57" s="42"/>
      <c r="D57" s="42"/>
      <c r="E57" s="44"/>
      <c r="F57" s="47">
        <f aca="true" t="shared" si="4" ref="F57:F82">F56+D57-E57</f>
        <v>331.36</v>
      </c>
      <c r="G57" s="44"/>
      <c r="H57" s="44">
        <f t="shared" si="3"/>
        <v>0</v>
      </c>
      <c r="I57" s="47">
        <f aca="true" t="shared" si="5" ref="I57:I82">I56+G57-H57</f>
        <v>2269.8160000000003</v>
      </c>
    </row>
    <row r="58" spans="1:9" ht="15">
      <c r="A58" s="43"/>
      <c r="B58" s="42"/>
      <c r="C58" s="42"/>
      <c r="D58" s="42"/>
      <c r="E58" s="44"/>
      <c r="F58" s="47">
        <f t="shared" si="4"/>
        <v>331.36</v>
      </c>
      <c r="G58" s="44"/>
      <c r="H58" s="44">
        <f t="shared" si="3"/>
        <v>0</v>
      </c>
      <c r="I58" s="47">
        <f t="shared" si="5"/>
        <v>2269.8160000000003</v>
      </c>
    </row>
    <row r="59" spans="1:9" ht="15">
      <c r="A59" s="43"/>
      <c r="B59" s="42"/>
      <c r="C59" s="42"/>
      <c r="D59" s="42"/>
      <c r="E59" s="44"/>
      <c r="F59" s="47">
        <f t="shared" si="4"/>
        <v>331.36</v>
      </c>
      <c r="G59" s="44"/>
      <c r="H59" s="44">
        <f t="shared" si="3"/>
        <v>0</v>
      </c>
      <c r="I59" s="47">
        <f t="shared" si="5"/>
        <v>2269.8160000000003</v>
      </c>
    </row>
    <row r="60" spans="1:9" ht="15">
      <c r="A60" s="43"/>
      <c r="B60" s="42"/>
      <c r="C60" s="42"/>
      <c r="D60" s="42"/>
      <c r="E60" s="44"/>
      <c r="F60" s="47">
        <f t="shared" si="4"/>
        <v>331.36</v>
      </c>
      <c r="G60" s="44"/>
      <c r="H60" s="44">
        <f t="shared" si="3"/>
        <v>0</v>
      </c>
      <c r="I60" s="47">
        <f t="shared" si="5"/>
        <v>2269.8160000000003</v>
      </c>
    </row>
    <row r="61" spans="1:9" ht="15">
      <c r="A61" s="43"/>
      <c r="B61" s="42"/>
      <c r="C61" s="42"/>
      <c r="D61" s="42"/>
      <c r="E61" s="44"/>
      <c r="F61" s="47">
        <f t="shared" si="4"/>
        <v>331.36</v>
      </c>
      <c r="G61" s="44"/>
      <c r="H61" s="44">
        <f t="shared" si="3"/>
        <v>0</v>
      </c>
      <c r="I61" s="47">
        <f t="shared" si="5"/>
        <v>2269.8160000000003</v>
      </c>
    </row>
    <row r="62" spans="1:9" ht="15">
      <c r="A62" s="43"/>
      <c r="B62" s="42"/>
      <c r="C62" s="42"/>
      <c r="D62" s="42"/>
      <c r="E62" s="44"/>
      <c r="F62" s="47">
        <f t="shared" si="4"/>
        <v>331.36</v>
      </c>
      <c r="G62" s="44"/>
      <c r="H62" s="44">
        <f t="shared" si="3"/>
        <v>0</v>
      </c>
      <c r="I62" s="47">
        <f t="shared" si="5"/>
        <v>2269.8160000000003</v>
      </c>
    </row>
    <row r="63" spans="1:9" ht="15">
      <c r="A63" s="43"/>
      <c r="B63" s="42"/>
      <c r="C63" s="42"/>
      <c r="D63" s="42"/>
      <c r="E63" s="44"/>
      <c r="F63" s="47">
        <f t="shared" si="4"/>
        <v>331.36</v>
      </c>
      <c r="G63" s="44"/>
      <c r="H63" s="44">
        <f t="shared" si="3"/>
        <v>0</v>
      </c>
      <c r="I63" s="47">
        <f t="shared" si="5"/>
        <v>2269.8160000000003</v>
      </c>
    </row>
    <row r="64" spans="1:9" ht="15">
      <c r="A64" s="43"/>
      <c r="B64" s="42"/>
      <c r="C64" s="42"/>
      <c r="D64" s="42"/>
      <c r="E64" s="48"/>
      <c r="F64" s="47">
        <f t="shared" si="4"/>
        <v>331.36</v>
      </c>
      <c r="G64" s="44"/>
      <c r="H64" s="44">
        <f t="shared" si="3"/>
        <v>0</v>
      </c>
      <c r="I64" s="47">
        <f t="shared" si="5"/>
        <v>2269.8160000000003</v>
      </c>
    </row>
    <row r="65" spans="1:9" ht="15">
      <c r="A65" s="43"/>
      <c r="B65" s="42"/>
      <c r="C65" s="42"/>
      <c r="D65" s="42"/>
      <c r="E65" s="44"/>
      <c r="F65" s="47">
        <f t="shared" si="4"/>
        <v>331.36</v>
      </c>
      <c r="G65" s="44"/>
      <c r="H65" s="44">
        <f t="shared" si="3"/>
        <v>0</v>
      </c>
      <c r="I65" s="47">
        <f t="shared" si="5"/>
        <v>2269.8160000000003</v>
      </c>
    </row>
    <row r="66" spans="1:9" ht="15">
      <c r="A66" s="43"/>
      <c r="B66" s="42"/>
      <c r="C66" s="42"/>
      <c r="D66" s="42"/>
      <c r="E66" s="44"/>
      <c r="F66" s="47">
        <f t="shared" si="4"/>
        <v>331.36</v>
      </c>
      <c r="G66" s="44"/>
      <c r="H66" s="44">
        <f t="shared" si="3"/>
        <v>0</v>
      </c>
      <c r="I66" s="47">
        <f t="shared" si="5"/>
        <v>2269.8160000000003</v>
      </c>
    </row>
    <row r="67" spans="1:9" ht="15">
      <c r="A67" s="43"/>
      <c r="B67" s="42"/>
      <c r="C67" s="42"/>
      <c r="D67" s="42"/>
      <c r="E67" s="44"/>
      <c r="F67" s="47">
        <f t="shared" si="4"/>
        <v>331.36</v>
      </c>
      <c r="G67" s="44"/>
      <c r="H67" s="44">
        <f t="shared" si="3"/>
        <v>0</v>
      </c>
      <c r="I67" s="47">
        <f t="shared" si="5"/>
        <v>2269.8160000000003</v>
      </c>
    </row>
    <row r="68" spans="1:9" ht="15">
      <c r="A68" s="43"/>
      <c r="B68" s="42"/>
      <c r="C68" s="42"/>
      <c r="D68" s="42"/>
      <c r="E68" s="44"/>
      <c r="F68" s="47">
        <f t="shared" si="4"/>
        <v>331.36</v>
      </c>
      <c r="G68" s="44"/>
      <c r="H68" s="44">
        <f t="shared" si="3"/>
        <v>0</v>
      </c>
      <c r="I68" s="47">
        <f t="shared" si="5"/>
        <v>2269.8160000000003</v>
      </c>
    </row>
    <row r="69" spans="1:9" ht="15">
      <c r="A69" s="43"/>
      <c r="B69" s="42"/>
      <c r="C69" s="42"/>
      <c r="D69" s="42"/>
      <c r="E69" s="44"/>
      <c r="F69" s="47">
        <f t="shared" si="4"/>
        <v>331.36</v>
      </c>
      <c r="G69" s="44"/>
      <c r="H69" s="44">
        <f t="shared" si="3"/>
        <v>0</v>
      </c>
      <c r="I69" s="47">
        <f t="shared" si="5"/>
        <v>2269.8160000000003</v>
      </c>
    </row>
    <row r="70" spans="1:9" ht="15">
      <c r="A70" s="43"/>
      <c r="B70" s="42"/>
      <c r="C70" s="42"/>
      <c r="D70" s="42"/>
      <c r="E70" s="44"/>
      <c r="F70" s="47">
        <f t="shared" si="4"/>
        <v>331.36</v>
      </c>
      <c r="G70" s="44"/>
      <c r="H70" s="44">
        <f t="shared" si="3"/>
        <v>0</v>
      </c>
      <c r="I70" s="47">
        <f t="shared" si="5"/>
        <v>2269.8160000000003</v>
      </c>
    </row>
    <row r="71" spans="1:9" ht="15">
      <c r="A71" s="43"/>
      <c r="B71" s="42"/>
      <c r="C71" s="42"/>
      <c r="D71" s="42"/>
      <c r="E71" s="44"/>
      <c r="F71" s="47">
        <f t="shared" si="4"/>
        <v>331.36</v>
      </c>
      <c r="G71" s="44"/>
      <c r="H71" s="44">
        <f t="shared" si="3"/>
        <v>0</v>
      </c>
      <c r="I71" s="47">
        <f t="shared" si="5"/>
        <v>2269.8160000000003</v>
      </c>
    </row>
    <row r="72" spans="1:9" ht="15">
      <c r="A72" s="43"/>
      <c r="B72" s="42"/>
      <c r="C72" s="42"/>
      <c r="D72" s="42"/>
      <c r="E72" s="44"/>
      <c r="F72" s="47">
        <f t="shared" si="4"/>
        <v>331.36</v>
      </c>
      <c r="G72" s="44"/>
      <c r="H72" s="44">
        <f t="shared" si="3"/>
        <v>0</v>
      </c>
      <c r="I72" s="47">
        <f t="shared" si="5"/>
        <v>2269.8160000000003</v>
      </c>
    </row>
    <row r="73" spans="1:9" ht="15">
      <c r="A73" s="43"/>
      <c r="B73" s="42"/>
      <c r="C73" s="42"/>
      <c r="D73" s="42"/>
      <c r="E73" s="44"/>
      <c r="F73" s="47">
        <f t="shared" si="4"/>
        <v>331.36</v>
      </c>
      <c r="G73" s="44"/>
      <c r="H73" s="44">
        <f t="shared" si="3"/>
        <v>0</v>
      </c>
      <c r="I73" s="47">
        <f t="shared" si="5"/>
        <v>2269.8160000000003</v>
      </c>
    </row>
    <row r="74" spans="1:9" ht="15">
      <c r="A74" s="43"/>
      <c r="B74" s="42"/>
      <c r="C74" s="42"/>
      <c r="D74" s="42"/>
      <c r="E74" s="44"/>
      <c r="F74" s="47">
        <f t="shared" si="4"/>
        <v>331.36</v>
      </c>
      <c r="G74" s="44"/>
      <c r="H74" s="44">
        <f t="shared" si="3"/>
        <v>0</v>
      </c>
      <c r="I74" s="47">
        <f t="shared" si="5"/>
        <v>2269.8160000000003</v>
      </c>
    </row>
    <row r="75" spans="1:9" ht="15">
      <c r="A75" s="43"/>
      <c r="B75" s="42"/>
      <c r="C75" s="42"/>
      <c r="D75" s="42"/>
      <c r="E75" s="44"/>
      <c r="F75" s="47">
        <f t="shared" si="4"/>
        <v>331.36</v>
      </c>
      <c r="G75" s="44"/>
      <c r="H75" s="44">
        <f t="shared" si="3"/>
        <v>0</v>
      </c>
      <c r="I75" s="47">
        <f t="shared" si="5"/>
        <v>2269.8160000000003</v>
      </c>
    </row>
    <row r="76" spans="1:9" ht="15">
      <c r="A76" s="43"/>
      <c r="B76" s="42"/>
      <c r="C76" s="42"/>
      <c r="D76" s="42"/>
      <c r="E76" s="44"/>
      <c r="F76" s="47">
        <f t="shared" si="4"/>
        <v>331.36</v>
      </c>
      <c r="G76" s="44"/>
      <c r="H76" s="44">
        <f t="shared" si="3"/>
        <v>0</v>
      </c>
      <c r="I76" s="47">
        <f t="shared" si="5"/>
        <v>2269.8160000000003</v>
      </c>
    </row>
    <row r="77" spans="1:9" ht="15">
      <c r="A77" s="43"/>
      <c r="B77" s="42"/>
      <c r="C77" s="42"/>
      <c r="D77" s="42"/>
      <c r="E77" s="44"/>
      <c r="F77" s="47">
        <f t="shared" si="4"/>
        <v>331.36</v>
      </c>
      <c r="G77" s="44"/>
      <c r="H77" s="44">
        <f t="shared" si="3"/>
        <v>0</v>
      </c>
      <c r="I77" s="47">
        <f t="shared" si="5"/>
        <v>2269.8160000000003</v>
      </c>
    </row>
    <row r="78" spans="1:9" ht="15">
      <c r="A78" s="43"/>
      <c r="B78" s="42"/>
      <c r="C78" s="42"/>
      <c r="D78" s="42"/>
      <c r="E78" s="44"/>
      <c r="F78" s="47">
        <f t="shared" si="4"/>
        <v>331.36</v>
      </c>
      <c r="G78" s="44"/>
      <c r="H78" s="44">
        <f t="shared" si="3"/>
        <v>0</v>
      </c>
      <c r="I78" s="47">
        <f t="shared" si="5"/>
        <v>2269.8160000000003</v>
      </c>
    </row>
    <row r="79" spans="1:9" ht="15">
      <c r="A79" s="43"/>
      <c r="B79" s="42"/>
      <c r="C79" s="42"/>
      <c r="D79" s="42"/>
      <c r="E79" s="44"/>
      <c r="F79" s="47">
        <f t="shared" si="4"/>
        <v>331.36</v>
      </c>
      <c r="G79" s="44"/>
      <c r="H79" s="44">
        <f t="shared" si="3"/>
        <v>0</v>
      </c>
      <c r="I79" s="47">
        <f t="shared" si="5"/>
        <v>2269.8160000000003</v>
      </c>
    </row>
    <row r="80" spans="1:9" ht="15" hidden="1">
      <c r="A80" s="43"/>
      <c r="B80" s="42"/>
      <c r="C80" s="42"/>
      <c r="D80" s="42"/>
      <c r="E80" s="44"/>
      <c r="F80" s="47">
        <f t="shared" si="4"/>
        <v>331.36</v>
      </c>
      <c r="G80" s="44"/>
      <c r="H80" s="44">
        <f t="shared" si="3"/>
        <v>0</v>
      </c>
      <c r="I80" s="47">
        <f t="shared" si="5"/>
        <v>2269.8160000000003</v>
      </c>
    </row>
    <row r="81" spans="1:9" ht="15" hidden="1">
      <c r="A81" s="43"/>
      <c r="B81" s="42"/>
      <c r="C81" s="42"/>
      <c r="D81" s="42"/>
      <c r="E81" s="44"/>
      <c r="F81" s="47">
        <f t="shared" si="4"/>
        <v>331.36</v>
      </c>
      <c r="G81" s="44"/>
      <c r="H81" s="44">
        <f t="shared" si="3"/>
        <v>0</v>
      </c>
      <c r="I81" s="47">
        <f t="shared" si="5"/>
        <v>2269.8160000000003</v>
      </c>
    </row>
    <row r="82" spans="1:9" ht="15.75" thickBot="1">
      <c r="A82" s="43"/>
      <c r="B82" s="42"/>
      <c r="C82" s="42"/>
      <c r="D82" s="42"/>
      <c r="E82" s="45"/>
      <c r="F82" s="49">
        <f t="shared" si="4"/>
        <v>331.36</v>
      </c>
      <c r="G82" s="44"/>
      <c r="H82" s="45">
        <f t="shared" si="3"/>
        <v>0</v>
      </c>
      <c r="I82" s="49">
        <f t="shared" si="5"/>
        <v>2269.8160000000003</v>
      </c>
    </row>
    <row r="83" spans="1:9" ht="15">
      <c r="A83" s="43"/>
      <c r="B83" s="42"/>
      <c r="C83" s="42"/>
      <c r="D83" s="42"/>
      <c r="E83" s="44">
        <f>SUM(E54:E82)</f>
        <v>318.88</v>
      </c>
      <c r="F83" s="31">
        <f>D53-E83</f>
        <v>331.36</v>
      </c>
      <c r="G83" s="44"/>
      <c r="H83" s="44">
        <f>SUM(H54:H82)</f>
        <v>2184.328</v>
      </c>
      <c r="I83" s="31">
        <f>G53-H83</f>
        <v>2269.8160000000003</v>
      </c>
    </row>
    <row r="84" spans="1:8" ht="15">
      <c r="A84" s="43"/>
      <c r="B84" s="42"/>
      <c r="C84" s="42"/>
      <c r="D84" s="42"/>
      <c r="E84" s="44"/>
      <c r="F84" s="40"/>
      <c r="G84" s="44"/>
      <c r="H84" s="44"/>
    </row>
    <row r="85" spans="1:9" ht="18.75">
      <c r="A85" s="94" t="str">
        <f>+A1</f>
        <v>PROYECTO "SISTEMA DE AGUA NUEVA AMERICA"</v>
      </c>
      <c r="B85" s="94"/>
      <c r="C85" s="94"/>
      <c r="D85" s="94"/>
      <c r="E85" s="94"/>
      <c r="F85" s="94"/>
      <c r="G85" s="94"/>
      <c r="H85" s="94"/>
      <c r="I85" s="94"/>
    </row>
    <row r="86" spans="1:9" ht="15.75">
      <c r="A86" s="95" t="str">
        <f>+A2</f>
        <v>*** INFORME ECONOMICO MES DE AGOSTO***</v>
      </c>
      <c r="B86" s="95"/>
      <c r="C86" s="95"/>
      <c r="D86" s="95"/>
      <c r="E86" s="95"/>
      <c r="F86" s="95"/>
      <c r="G86" s="95"/>
      <c r="H86" s="95"/>
      <c r="I86" s="95"/>
    </row>
    <row r="87" spans="1:9" ht="15">
      <c r="A87" s="17"/>
      <c r="B87" s="17"/>
      <c r="C87" s="17"/>
      <c r="D87" s="18"/>
      <c r="E87" s="17"/>
      <c r="F87" s="18"/>
      <c r="G87" s="17"/>
      <c r="H87" s="19"/>
      <c r="I87" s="19"/>
    </row>
    <row r="88" spans="1:9" ht="15">
      <c r="A88" s="40"/>
      <c r="B88" s="40"/>
      <c r="C88" s="40"/>
      <c r="D88" s="40"/>
      <c r="E88" s="40"/>
      <c r="F88" s="40"/>
      <c r="G88" s="40"/>
      <c r="H88" s="23" t="s">
        <v>8</v>
      </c>
      <c r="I88" s="24">
        <f>+I49</f>
        <v>6.85</v>
      </c>
    </row>
    <row r="89" spans="1:7" ht="15">
      <c r="A89" s="40"/>
      <c r="B89" s="40"/>
      <c r="C89" s="40"/>
      <c r="D89" s="40"/>
      <c r="E89" s="40"/>
      <c r="F89" s="40"/>
      <c r="G89" s="40"/>
    </row>
    <row r="90" spans="1:9" ht="15">
      <c r="A90" s="96" t="s">
        <v>0</v>
      </c>
      <c r="B90" s="105" t="s">
        <v>9</v>
      </c>
      <c r="C90" s="77" t="s">
        <v>33</v>
      </c>
      <c r="D90" s="99" t="s">
        <v>6</v>
      </c>
      <c r="E90" s="100"/>
      <c r="F90" s="101"/>
      <c r="G90" s="102" t="s">
        <v>7</v>
      </c>
      <c r="H90" s="102"/>
      <c r="I90" s="102"/>
    </row>
    <row r="91" spans="1:9" ht="15">
      <c r="A91" s="96"/>
      <c r="B91" s="105"/>
      <c r="C91" s="7" t="s">
        <v>1</v>
      </c>
      <c r="D91" s="7" t="s">
        <v>2</v>
      </c>
      <c r="E91" s="8" t="s">
        <v>3</v>
      </c>
      <c r="F91" s="9" t="s">
        <v>4</v>
      </c>
      <c r="G91" s="7" t="s">
        <v>2</v>
      </c>
      <c r="H91" s="7" t="s">
        <v>5</v>
      </c>
      <c r="I91" s="7" t="s">
        <v>4</v>
      </c>
    </row>
    <row r="92" spans="1:9" ht="15">
      <c r="A92" s="43"/>
      <c r="B92" s="42"/>
      <c r="C92" s="35" t="str">
        <f>+C53</f>
        <v>Saldo al 31/07/2013</v>
      </c>
      <c r="D92" s="41">
        <f>+JULIO!F197</f>
        <v>626.76</v>
      </c>
      <c r="E92" s="44"/>
      <c r="F92" s="26">
        <f>D92-E92</f>
        <v>626.76</v>
      </c>
      <c r="G92" s="27">
        <f>F92*I88</f>
        <v>4293.306</v>
      </c>
      <c r="H92" s="25"/>
      <c r="I92" s="26">
        <f>G92-H92</f>
        <v>4293.306</v>
      </c>
    </row>
    <row r="93" spans="1:9" ht="15">
      <c r="A93" s="43">
        <v>41498</v>
      </c>
      <c r="B93" s="42" t="s">
        <v>410</v>
      </c>
      <c r="C93" s="42" t="s">
        <v>411</v>
      </c>
      <c r="D93" s="42"/>
      <c r="E93" s="47">
        <f>236/6.86</f>
        <v>34.40233236151603</v>
      </c>
      <c r="F93" s="47">
        <f>F92+D93-E93</f>
        <v>592.3576676384839</v>
      </c>
      <c r="G93" s="44"/>
      <c r="H93" s="44">
        <f>E93*$I$88</f>
        <v>235.6559766763848</v>
      </c>
      <c r="I93" s="47">
        <f>I92+G93-H93</f>
        <v>4057.6500233236147</v>
      </c>
    </row>
    <row r="94" spans="1:9" ht="15">
      <c r="A94" s="43">
        <v>41498</v>
      </c>
      <c r="B94" s="42" t="s">
        <v>410</v>
      </c>
      <c r="C94" s="42" t="s">
        <v>412</v>
      </c>
      <c r="D94" s="42"/>
      <c r="E94" s="47">
        <v>5.83</v>
      </c>
      <c r="F94" s="47">
        <f aca="true" t="shared" si="6" ref="F94:F154">F93+D94-E94</f>
        <v>586.5276676384839</v>
      </c>
      <c r="G94" s="44"/>
      <c r="H94" s="44">
        <f aca="true" t="shared" si="7" ref="H94:H154">E94*$I$88</f>
        <v>39.9355</v>
      </c>
      <c r="I94" s="47">
        <f aca="true" t="shared" si="8" ref="I94:I154">I93+G94-H94</f>
        <v>4017.7145233236147</v>
      </c>
    </row>
    <row r="95" spans="1:9" ht="15">
      <c r="A95" s="43">
        <v>41498</v>
      </c>
      <c r="B95" s="42">
        <v>27613</v>
      </c>
      <c r="C95" s="42" t="s">
        <v>413</v>
      </c>
      <c r="D95" s="42"/>
      <c r="E95" s="47">
        <v>8.75</v>
      </c>
      <c r="F95" s="47">
        <f t="shared" si="6"/>
        <v>577.7776676384839</v>
      </c>
      <c r="G95" s="44"/>
      <c r="H95" s="44">
        <f t="shared" si="7"/>
        <v>59.9375</v>
      </c>
      <c r="I95" s="47">
        <f t="shared" si="8"/>
        <v>3957.7770233236147</v>
      </c>
    </row>
    <row r="96" spans="1:9" ht="15">
      <c r="A96" s="43">
        <v>41498</v>
      </c>
      <c r="B96" s="42">
        <v>27613</v>
      </c>
      <c r="C96" s="42" t="s">
        <v>414</v>
      </c>
      <c r="D96" s="42"/>
      <c r="E96" s="47">
        <v>1.32</v>
      </c>
      <c r="F96" s="47">
        <f t="shared" si="6"/>
        <v>576.4576676384838</v>
      </c>
      <c r="G96" s="44"/>
      <c r="H96" s="44">
        <f t="shared" si="7"/>
        <v>9.042</v>
      </c>
      <c r="I96" s="47">
        <f t="shared" si="8"/>
        <v>3948.7350233236148</v>
      </c>
    </row>
    <row r="97" spans="1:9" ht="15">
      <c r="A97" s="43">
        <v>41498</v>
      </c>
      <c r="B97" s="42" t="s">
        <v>311</v>
      </c>
      <c r="C97" s="42" t="s">
        <v>361</v>
      </c>
      <c r="D97" s="42"/>
      <c r="E97" s="22">
        <v>4.37</v>
      </c>
      <c r="F97" s="47">
        <f t="shared" si="6"/>
        <v>572.0876676384838</v>
      </c>
      <c r="G97" s="44"/>
      <c r="H97" s="44">
        <f t="shared" si="7"/>
        <v>29.9345</v>
      </c>
      <c r="I97" s="47">
        <f t="shared" si="8"/>
        <v>3918.800523323615</v>
      </c>
    </row>
    <row r="98" spans="1:9" ht="15">
      <c r="A98" s="43">
        <v>41498</v>
      </c>
      <c r="B98" s="42" t="s">
        <v>311</v>
      </c>
      <c r="C98" s="42" t="s">
        <v>362</v>
      </c>
      <c r="D98" s="42"/>
      <c r="E98" s="81">
        <v>0.36</v>
      </c>
      <c r="F98" s="47">
        <f t="shared" si="6"/>
        <v>571.7276676384838</v>
      </c>
      <c r="G98" s="44"/>
      <c r="H98" s="44">
        <f t="shared" si="7"/>
        <v>2.4659999999999997</v>
      </c>
      <c r="I98" s="47">
        <f t="shared" si="8"/>
        <v>3916.334523323615</v>
      </c>
    </row>
    <row r="99" spans="1:9" ht="15">
      <c r="A99" s="43">
        <v>41498</v>
      </c>
      <c r="B99" s="42" t="s">
        <v>311</v>
      </c>
      <c r="C99" s="42" t="s">
        <v>363</v>
      </c>
      <c r="D99" s="42"/>
      <c r="E99" s="81">
        <v>0.36</v>
      </c>
      <c r="F99" s="47">
        <f t="shared" si="6"/>
        <v>571.3676676384838</v>
      </c>
      <c r="G99" s="44"/>
      <c r="H99" s="44">
        <f t="shared" si="7"/>
        <v>2.4659999999999997</v>
      </c>
      <c r="I99" s="47">
        <f t="shared" si="8"/>
        <v>3913.868523323615</v>
      </c>
    </row>
    <row r="100" spans="1:9" ht="15">
      <c r="A100" s="43">
        <v>41498</v>
      </c>
      <c r="B100" s="42" t="s">
        <v>311</v>
      </c>
      <c r="C100" s="42" t="s">
        <v>364</v>
      </c>
      <c r="D100" s="42"/>
      <c r="E100" s="81">
        <v>0.73</v>
      </c>
      <c r="F100" s="47">
        <f t="shared" si="6"/>
        <v>570.6376676384838</v>
      </c>
      <c r="G100" s="44"/>
      <c r="H100" s="44">
        <f t="shared" si="7"/>
        <v>5.0005</v>
      </c>
      <c r="I100" s="47">
        <f t="shared" si="8"/>
        <v>3908.868023323615</v>
      </c>
    </row>
    <row r="101" spans="1:9" ht="15">
      <c r="A101" s="43">
        <v>41498</v>
      </c>
      <c r="B101" s="42" t="s">
        <v>312</v>
      </c>
      <c r="C101" s="42" t="s">
        <v>365</v>
      </c>
      <c r="D101" s="42"/>
      <c r="E101" s="81">
        <v>3.79</v>
      </c>
      <c r="F101" s="47">
        <f t="shared" si="6"/>
        <v>566.8476676384838</v>
      </c>
      <c r="G101" s="44"/>
      <c r="H101" s="44">
        <f t="shared" si="7"/>
        <v>25.961499999999997</v>
      </c>
      <c r="I101" s="47">
        <f t="shared" si="8"/>
        <v>3882.906523323615</v>
      </c>
    </row>
    <row r="102" spans="1:9" ht="15">
      <c r="A102" s="43">
        <v>41498</v>
      </c>
      <c r="B102" s="42" t="s">
        <v>312</v>
      </c>
      <c r="C102" s="42" t="s">
        <v>366</v>
      </c>
      <c r="D102" s="42"/>
      <c r="E102" s="81">
        <v>3.5</v>
      </c>
      <c r="F102" s="47">
        <f t="shared" si="6"/>
        <v>563.3476676384838</v>
      </c>
      <c r="G102" s="44"/>
      <c r="H102" s="44">
        <f t="shared" si="7"/>
        <v>23.974999999999998</v>
      </c>
      <c r="I102" s="47">
        <f t="shared" si="8"/>
        <v>3858.9315233236152</v>
      </c>
    </row>
    <row r="103" spans="1:9" ht="15">
      <c r="A103" s="43">
        <v>41498</v>
      </c>
      <c r="B103" s="42" t="s">
        <v>312</v>
      </c>
      <c r="C103" s="42" t="s">
        <v>367</v>
      </c>
      <c r="D103" s="42"/>
      <c r="E103" s="81">
        <v>1.31</v>
      </c>
      <c r="F103" s="47">
        <f t="shared" si="6"/>
        <v>562.0376676384839</v>
      </c>
      <c r="G103" s="44"/>
      <c r="H103" s="44">
        <f t="shared" si="7"/>
        <v>8.9735</v>
      </c>
      <c r="I103" s="47">
        <f t="shared" si="8"/>
        <v>3849.958023323615</v>
      </c>
    </row>
    <row r="104" spans="1:9" ht="15">
      <c r="A104" s="43">
        <v>41498</v>
      </c>
      <c r="B104" s="42" t="s">
        <v>312</v>
      </c>
      <c r="C104" s="42" t="s">
        <v>368</v>
      </c>
      <c r="D104" s="42"/>
      <c r="E104" s="81">
        <v>1.09</v>
      </c>
      <c r="F104" s="47">
        <f t="shared" si="6"/>
        <v>560.9476676384838</v>
      </c>
      <c r="G104" s="44"/>
      <c r="H104" s="44">
        <f t="shared" si="7"/>
        <v>7.4665</v>
      </c>
      <c r="I104" s="47">
        <f t="shared" si="8"/>
        <v>3842.491523323615</v>
      </c>
    </row>
    <row r="105" spans="1:9" ht="15">
      <c r="A105" s="43">
        <v>41498</v>
      </c>
      <c r="B105" s="42" t="s">
        <v>312</v>
      </c>
      <c r="C105" s="42" t="s">
        <v>369</v>
      </c>
      <c r="D105" s="42"/>
      <c r="E105" s="81">
        <v>2.19</v>
      </c>
      <c r="F105" s="47">
        <f t="shared" si="6"/>
        <v>558.7576676384838</v>
      </c>
      <c r="G105" s="44"/>
      <c r="H105" s="44">
        <f t="shared" si="7"/>
        <v>15.001499999999998</v>
      </c>
      <c r="I105" s="47">
        <f t="shared" si="8"/>
        <v>3827.4900233236153</v>
      </c>
    </row>
    <row r="106" spans="1:9" ht="15">
      <c r="A106" s="43">
        <v>41513</v>
      </c>
      <c r="B106" s="42" t="s">
        <v>313</v>
      </c>
      <c r="C106" s="42" t="s">
        <v>370</v>
      </c>
      <c r="D106" s="42"/>
      <c r="E106" s="81">
        <v>0.81</v>
      </c>
      <c r="F106" s="47">
        <f t="shared" si="6"/>
        <v>557.9476676384838</v>
      </c>
      <c r="G106" s="44"/>
      <c r="H106" s="44">
        <f t="shared" si="7"/>
        <v>5.5485</v>
      </c>
      <c r="I106" s="47">
        <f t="shared" si="8"/>
        <v>3821.9415233236155</v>
      </c>
    </row>
    <row r="107" spans="1:9" ht="15">
      <c r="A107" s="43">
        <v>41513</v>
      </c>
      <c r="B107" s="42" t="s">
        <v>313</v>
      </c>
      <c r="C107" s="42" t="s">
        <v>371</v>
      </c>
      <c r="D107" s="42"/>
      <c r="E107" s="81">
        <v>0.73</v>
      </c>
      <c r="F107" s="47">
        <f t="shared" si="6"/>
        <v>557.2176676384838</v>
      </c>
      <c r="G107" s="44"/>
      <c r="H107" s="44">
        <f t="shared" si="7"/>
        <v>5.0005</v>
      </c>
      <c r="I107" s="47">
        <f t="shared" si="8"/>
        <v>3816.9410233236154</v>
      </c>
    </row>
    <row r="108" spans="1:9" ht="15">
      <c r="A108" s="43">
        <v>41513</v>
      </c>
      <c r="B108" s="42" t="s">
        <v>313</v>
      </c>
      <c r="C108" s="42" t="s">
        <v>372</v>
      </c>
      <c r="D108" s="42"/>
      <c r="E108" s="81">
        <v>3.21</v>
      </c>
      <c r="F108" s="47">
        <f t="shared" si="6"/>
        <v>554.0076676384838</v>
      </c>
      <c r="G108" s="44"/>
      <c r="H108" s="44">
        <f t="shared" si="7"/>
        <v>21.9885</v>
      </c>
      <c r="I108" s="47">
        <f t="shared" si="8"/>
        <v>3794.9525233236154</v>
      </c>
    </row>
    <row r="109" spans="1:9" ht="15">
      <c r="A109" s="43">
        <v>41513</v>
      </c>
      <c r="B109" s="42" t="s">
        <v>313</v>
      </c>
      <c r="C109" s="42" t="s">
        <v>373</v>
      </c>
      <c r="D109" s="42"/>
      <c r="E109" s="81">
        <v>0.15</v>
      </c>
      <c r="F109" s="47">
        <f t="shared" si="6"/>
        <v>553.8576676384838</v>
      </c>
      <c r="G109" s="44"/>
      <c r="H109" s="44">
        <f t="shared" si="7"/>
        <v>1.0274999999999999</v>
      </c>
      <c r="I109" s="47">
        <f t="shared" si="8"/>
        <v>3793.9250233236153</v>
      </c>
    </row>
    <row r="110" spans="1:9" ht="15">
      <c r="A110" s="43">
        <v>41513</v>
      </c>
      <c r="B110" s="42" t="s">
        <v>314</v>
      </c>
      <c r="C110" s="42" t="s">
        <v>374</v>
      </c>
      <c r="D110" s="42"/>
      <c r="E110" s="81">
        <v>3.06</v>
      </c>
      <c r="F110" s="47">
        <f t="shared" si="6"/>
        <v>550.7976676384839</v>
      </c>
      <c r="G110" s="44"/>
      <c r="H110" s="44">
        <f t="shared" si="7"/>
        <v>20.961</v>
      </c>
      <c r="I110" s="47">
        <f t="shared" si="8"/>
        <v>3772.9640233236155</v>
      </c>
    </row>
    <row r="111" spans="1:9" ht="15">
      <c r="A111" s="43">
        <v>41513</v>
      </c>
      <c r="B111" s="42" t="s">
        <v>314</v>
      </c>
      <c r="C111" s="42" t="s">
        <v>375</v>
      </c>
      <c r="D111" s="42"/>
      <c r="E111" s="81">
        <v>0.73</v>
      </c>
      <c r="F111" s="47">
        <f t="shared" si="6"/>
        <v>550.0676676384838</v>
      </c>
      <c r="G111" s="44"/>
      <c r="H111" s="44">
        <f t="shared" si="7"/>
        <v>5.0005</v>
      </c>
      <c r="I111" s="47">
        <f t="shared" si="8"/>
        <v>3767.9635233236154</v>
      </c>
    </row>
    <row r="112" spans="1:9" ht="15">
      <c r="A112" s="43">
        <v>41513</v>
      </c>
      <c r="B112" s="42" t="s">
        <v>314</v>
      </c>
      <c r="C112" s="42" t="s">
        <v>375</v>
      </c>
      <c r="D112" s="42"/>
      <c r="E112" s="81">
        <v>0.73</v>
      </c>
      <c r="F112" s="47">
        <f t="shared" si="6"/>
        <v>549.3376676384838</v>
      </c>
      <c r="G112" s="44"/>
      <c r="H112" s="44">
        <f t="shared" si="7"/>
        <v>5.0005</v>
      </c>
      <c r="I112" s="47">
        <f t="shared" si="8"/>
        <v>3762.9630233236153</v>
      </c>
    </row>
    <row r="113" spans="1:9" ht="15">
      <c r="A113" s="43">
        <v>41513</v>
      </c>
      <c r="B113" s="42" t="s">
        <v>314</v>
      </c>
      <c r="C113" s="42" t="s">
        <v>376</v>
      </c>
      <c r="D113" s="42"/>
      <c r="E113" s="81">
        <v>1.15</v>
      </c>
      <c r="F113" s="47">
        <f t="shared" si="6"/>
        <v>548.1876676384838</v>
      </c>
      <c r="G113" s="44"/>
      <c r="H113" s="44">
        <f t="shared" si="7"/>
        <v>7.877499999999999</v>
      </c>
      <c r="I113" s="47">
        <f t="shared" si="8"/>
        <v>3755.0855233236152</v>
      </c>
    </row>
    <row r="114" spans="1:9" ht="15">
      <c r="A114" s="43">
        <v>41513</v>
      </c>
      <c r="B114" s="42" t="s">
        <v>314</v>
      </c>
      <c r="C114" s="42" t="s">
        <v>376</v>
      </c>
      <c r="D114" s="42"/>
      <c r="E114" s="81">
        <v>1.15</v>
      </c>
      <c r="F114" s="47">
        <f t="shared" si="6"/>
        <v>547.0376676384839</v>
      </c>
      <c r="G114" s="44"/>
      <c r="H114" s="44">
        <f t="shared" si="7"/>
        <v>7.877499999999999</v>
      </c>
      <c r="I114" s="47">
        <f t="shared" si="8"/>
        <v>3747.208023323615</v>
      </c>
    </row>
    <row r="115" spans="1:9" ht="15">
      <c r="A115" s="43">
        <v>41513</v>
      </c>
      <c r="B115" s="42" t="s">
        <v>314</v>
      </c>
      <c r="C115" s="42" t="s">
        <v>376</v>
      </c>
      <c r="D115" s="42"/>
      <c r="E115" s="81">
        <v>1.15</v>
      </c>
      <c r="F115" s="47">
        <f t="shared" si="6"/>
        <v>545.8876676384839</v>
      </c>
      <c r="G115" s="44"/>
      <c r="H115" s="44">
        <f t="shared" si="7"/>
        <v>7.877499999999999</v>
      </c>
      <c r="I115" s="47">
        <f t="shared" si="8"/>
        <v>3739.330523323615</v>
      </c>
    </row>
    <row r="116" spans="1:9" ht="15">
      <c r="A116" s="43">
        <v>41513</v>
      </c>
      <c r="B116" s="42" t="s">
        <v>314</v>
      </c>
      <c r="C116" s="42" t="s">
        <v>376</v>
      </c>
      <c r="D116" s="42"/>
      <c r="E116" s="81">
        <v>1.15</v>
      </c>
      <c r="F116" s="47">
        <f t="shared" si="6"/>
        <v>544.7376676384839</v>
      </c>
      <c r="G116" s="44"/>
      <c r="H116" s="44">
        <f t="shared" si="7"/>
        <v>7.877499999999999</v>
      </c>
      <c r="I116" s="47">
        <f t="shared" si="8"/>
        <v>3731.453023323615</v>
      </c>
    </row>
    <row r="117" spans="1:9" ht="15">
      <c r="A117" s="43">
        <v>41513</v>
      </c>
      <c r="B117" s="42" t="s">
        <v>314</v>
      </c>
      <c r="C117" s="42" t="s">
        <v>377</v>
      </c>
      <c r="D117" s="42"/>
      <c r="E117" s="81">
        <v>3.64</v>
      </c>
      <c r="F117" s="47">
        <f t="shared" si="6"/>
        <v>541.0976676384839</v>
      </c>
      <c r="G117" s="44"/>
      <c r="H117" s="44">
        <f t="shared" si="7"/>
        <v>24.934</v>
      </c>
      <c r="I117" s="47">
        <f t="shared" si="8"/>
        <v>3706.519023323615</v>
      </c>
    </row>
    <row r="118" spans="1:9" ht="15">
      <c r="A118" s="43">
        <v>41513</v>
      </c>
      <c r="B118" s="42" t="s">
        <v>314</v>
      </c>
      <c r="C118" s="42" t="s">
        <v>377</v>
      </c>
      <c r="D118" s="42"/>
      <c r="E118" s="81">
        <v>3.64</v>
      </c>
      <c r="F118" s="47">
        <f t="shared" si="6"/>
        <v>537.4576676384839</v>
      </c>
      <c r="G118" s="44"/>
      <c r="H118" s="44">
        <f t="shared" si="7"/>
        <v>24.934</v>
      </c>
      <c r="I118" s="47">
        <f t="shared" si="8"/>
        <v>3681.5850233236147</v>
      </c>
    </row>
    <row r="119" spans="1:9" ht="15">
      <c r="A119" s="43">
        <v>41513</v>
      </c>
      <c r="B119" s="42" t="s">
        <v>314</v>
      </c>
      <c r="C119" s="42" t="s">
        <v>378</v>
      </c>
      <c r="D119" s="42"/>
      <c r="E119" s="81">
        <v>3.79</v>
      </c>
      <c r="F119" s="47">
        <f t="shared" si="6"/>
        <v>533.667667638484</v>
      </c>
      <c r="G119" s="44"/>
      <c r="H119" s="44">
        <f t="shared" si="7"/>
        <v>25.961499999999997</v>
      </c>
      <c r="I119" s="47">
        <f t="shared" si="8"/>
        <v>3655.623523323615</v>
      </c>
    </row>
    <row r="120" spans="1:9" ht="15">
      <c r="A120" s="43">
        <v>41513</v>
      </c>
      <c r="B120" s="42" t="s">
        <v>314</v>
      </c>
      <c r="C120" s="42" t="s">
        <v>379</v>
      </c>
      <c r="D120" s="42"/>
      <c r="E120" s="81">
        <v>1</v>
      </c>
      <c r="F120" s="47">
        <f t="shared" si="6"/>
        <v>532.667667638484</v>
      </c>
      <c r="G120" s="44"/>
      <c r="H120" s="44">
        <f t="shared" si="7"/>
        <v>6.85</v>
      </c>
      <c r="I120" s="47">
        <f t="shared" si="8"/>
        <v>3648.773523323615</v>
      </c>
    </row>
    <row r="121" spans="1:9" ht="15">
      <c r="A121" s="43">
        <v>41513</v>
      </c>
      <c r="B121" s="42" t="s">
        <v>314</v>
      </c>
      <c r="C121" s="42" t="s">
        <v>380</v>
      </c>
      <c r="D121" s="42"/>
      <c r="E121" s="81">
        <v>0.89</v>
      </c>
      <c r="F121" s="47">
        <f t="shared" si="6"/>
        <v>531.777667638484</v>
      </c>
      <c r="G121" s="44"/>
      <c r="H121" s="44">
        <f t="shared" si="7"/>
        <v>6.0965</v>
      </c>
      <c r="I121" s="47">
        <f t="shared" si="8"/>
        <v>3642.677023323615</v>
      </c>
    </row>
    <row r="122" spans="1:9" ht="15">
      <c r="A122" s="43">
        <v>41513</v>
      </c>
      <c r="B122" s="42" t="s">
        <v>314</v>
      </c>
      <c r="C122" s="42" t="s">
        <v>381</v>
      </c>
      <c r="D122" s="42"/>
      <c r="E122" s="81">
        <v>0.34</v>
      </c>
      <c r="F122" s="47">
        <f t="shared" si="6"/>
        <v>531.437667638484</v>
      </c>
      <c r="G122" s="44"/>
      <c r="H122" s="44">
        <f t="shared" si="7"/>
        <v>2.329</v>
      </c>
      <c r="I122" s="47">
        <f t="shared" si="8"/>
        <v>3640.3480233236146</v>
      </c>
    </row>
    <row r="123" spans="1:9" ht="15">
      <c r="A123" s="43">
        <v>41513</v>
      </c>
      <c r="B123" s="42" t="s">
        <v>314</v>
      </c>
      <c r="C123" s="42" t="s">
        <v>382</v>
      </c>
      <c r="D123" s="42"/>
      <c r="E123" s="81">
        <v>0.75</v>
      </c>
      <c r="F123" s="47">
        <f t="shared" si="6"/>
        <v>530.687667638484</v>
      </c>
      <c r="G123" s="44"/>
      <c r="H123" s="44">
        <f t="shared" si="7"/>
        <v>5.137499999999999</v>
      </c>
      <c r="I123" s="47">
        <f t="shared" si="8"/>
        <v>3635.210523323615</v>
      </c>
    </row>
    <row r="124" spans="1:9" ht="15">
      <c r="A124" s="43">
        <v>41513</v>
      </c>
      <c r="B124" s="42" t="s">
        <v>314</v>
      </c>
      <c r="C124" s="42" t="s">
        <v>383</v>
      </c>
      <c r="D124" s="42"/>
      <c r="E124" s="81">
        <v>1.14</v>
      </c>
      <c r="F124" s="47">
        <f t="shared" si="6"/>
        <v>529.547667638484</v>
      </c>
      <c r="G124" s="44"/>
      <c r="H124" s="44">
        <f t="shared" si="7"/>
        <v>7.808999999999999</v>
      </c>
      <c r="I124" s="47">
        <f t="shared" si="8"/>
        <v>3627.4015233236146</v>
      </c>
    </row>
    <row r="125" spans="1:9" ht="15">
      <c r="A125" s="43">
        <v>41513</v>
      </c>
      <c r="B125" s="42" t="s">
        <v>314</v>
      </c>
      <c r="C125" s="42" t="s">
        <v>384</v>
      </c>
      <c r="D125" s="42"/>
      <c r="E125" s="81">
        <v>1.08</v>
      </c>
      <c r="F125" s="47">
        <f t="shared" si="6"/>
        <v>528.4676676384839</v>
      </c>
      <c r="G125" s="44"/>
      <c r="H125" s="44">
        <f t="shared" si="7"/>
        <v>7.398</v>
      </c>
      <c r="I125" s="47">
        <f t="shared" si="8"/>
        <v>3620.0035233236144</v>
      </c>
    </row>
    <row r="126" spans="1:9" ht="15">
      <c r="A126" s="43">
        <v>41513</v>
      </c>
      <c r="B126" s="42" t="s">
        <v>314</v>
      </c>
      <c r="C126" s="42" t="s">
        <v>385</v>
      </c>
      <c r="D126" s="42"/>
      <c r="E126" s="81">
        <v>1.19</v>
      </c>
      <c r="F126" s="47">
        <f t="shared" si="6"/>
        <v>527.2776676384839</v>
      </c>
      <c r="G126" s="44"/>
      <c r="H126" s="44">
        <f t="shared" si="7"/>
        <v>8.151499999999999</v>
      </c>
      <c r="I126" s="47">
        <f t="shared" si="8"/>
        <v>3611.8520233236145</v>
      </c>
    </row>
    <row r="127" spans="1:9" ht="15">
      <c r="A127" s="43">
        <v>41513</v>
      </c>
      <c r="B127" s="42" t="s">
        <v>314</v>
      </c>
      <c r="C127" s="42" t="s">
        <v>386</v>
      </c>
      <c r="D127" s="42"/>
      <c r="E127" s="81">
        <v>1.33</v>
      </c>
      <c r="F127" s="47">
        <f t="shared" si="6"/>
        <v>525.9476676384838</v>
      </c>
      <c r="G127" s="44"/>
      <c r="H127" s="44">
        <f t="shared" si="7"/>
        <v>9.1105</v>
      </c>
      <c r="I127" s="47">
        <f t="shared" si="8"/>
        <v>3602.7415233236147</v>
      </c>
    </row>
    <row r="128" spans="1:9" ht="15">
      <c r="A128" s="43">
        <v>41513</v>
      </c>
      <c r="B128" s="42" t="s">
        <v>314</v>
      </c>
      <c r="C128" s="42" t="s">
        <v>384</v>
      </c>
      <c r="D128" s="42"/>
      <c r="E128" s="81">
        <v>1.11</v>
      </c>
      <c r="F128" s="47">
        <f t="shared" si="6"/>
        <v>524.8376676384838</v>
      </c>
      <c r="G128" s="44"/>
      <c r="H128" s="44">
        <f t="shared" si="7"/>
        <v>7.6035</v>
      </c>
      <c r="I128" s="47">
        <f t="shared" si="8"/>
        <v>3595.1380233236146</v>
      </c>
    </row>
    <row r="129" spans="1:9" ht="15">
      <c r="A129" s="43">
        <v>41513</v>
      </c>
      <c r="B129" s="42" t="s">
        <v>314</v>
      </c>
      <c r="C129" s="42" t="s">
        <v>387</v>
      </c>
      <c r="D129" s="42"/>
      <c r="E129" s="81">
        <v>0.23</v>
      </c>
      <c r="F129" s="47">
        <f t="shared" si="6"/>
        <v>524.6076676384838</v>
      </c>
      <c r="G129" s="44"/>
      <c r="H129" s="44">
        <f t="shared" si="7"/>
        <v>1.5755</v>
      </c>
      <c r="I129" s="47">
        <f t="shared" si="8"/>
        <v>3593.5625233236146</v>
      </c>
    </row>
    <row r="130" spans="1:9" ht="15">
      <c r="A130" s="43">
        <v>41513</v>
      </c>
      <c r="B130" s="42" t="s">
        <v>314</v>
      </c>
      <c r="C130" s="42" t="s">
        <v>387</v>
      </c>
      <c r="D130" s="42"/>
      <c r="E130" s="81">
        <v>0.23</v>
      </c>
      <c r="F130" s="47">
        <f t="shared" si="6"/>
        <v>524.3776676384838</v>
      </c>
      <c r="G130" s="44"/>
      <c r="H130" s="44">
        <f t="shared" si="7"/>
        <v>1.5755</v>
      </c>
      <c r="I130" s="47">
        <f t="shared" si="8"/>
        <v>3591.9870233236147</v>
      </c>
    </row>
    <row r="131" spans="1:9" ht="15">
      <c r="A131" s="43">
        <v>41513</v>
      </c>
      <c r="B131" s="42" t="s">
        <v>314</v>
      </c>
      <c r="C131" s="42" t="s">
        <v>388</v>
      </c>
      <c r="D131" s="42"/>
      <c r="E131" s="81">
        <v>0.29</v>
      </c>
      <c r="F131" s="47">
        <f t="shared" si="6"/>
        <v>524.0876676384838</v>
      </c>
      <c r="G131" s="44"/>
      <c r="H131" s="44">
        <f t="shared" si="7"/>
        <v>1.9864999999999997</v>
      </c>
      <c r="I131" s="47">
        <f t="shared" si="8"/>
        <v>3590.0005233236147</v>
      </c>
    </row>
    <row r="132" spans="1:9" ht="15">
      <c r="A132" s="43">
        <v>41513</v>
      </c>
      <c r="B132" s="42" t="s">
        <v>314</v>
      </c>
      <c r="C132" s="42" t="s">
        <v>389</v>
      </c>
      <c r="D132" s="42"/>
      <c r="E132" s="81">
        <v>1.24</v>
      </c>
      <c r="F132" s="47">
        <f t="shared" si="6"/>
        <v>522.8476676384838</v>
      </c>
      <c r="G132" s="44"/>
      <c r="H132" s="44">
        <f t="shared" si="7"/>
        <v>8.494</v>
      </c>
      <c r="I132" s="47">
        <f t="shared" si="8"/>
        <v>3581.5065233236146</v>
      </c>
    </row>
    <row r="133" spans="1:9" ht="15">
      <c r="A133" s="43">
        <v>41514</v>
      </c>
      <c r="B133" s="42" t="s">
        <v>315</v>
      </c>
      <c r="C133" s="42" t="s">
        <v>390</v>
      </c>
      <c r="D133" s="42"/>
      <c r="E133" s="81">
        <v>2.62</v>
      </c>
      <c r="F133" s="47">
        <f t="shared" si="6"/>
        <v>520.2276676384838</v>
      </c>
      <c r="G133" s="44"/>
      <c r="H133" s="44">
        <f t="shared" si="7"/>
        <v>17.947</v>
      </c>
      <c r="I133" s="47">
        <f t="shared" si="8"/>
        <v>3563.5595233236145</v>
      </c>
    </row>
    <row r="134" spans="1:9" ht="15">
      <c r="A134" s="43">
        <v>41514</v>
      </c>
      <c r="B134" s="42" t="s">
        <v>315</v>
      </c>
      <c r="C134" s="42" t="s">
        <v>391</v>
      </c>
      <c r="D134" s="42"/>
      <c r="E134" s="81">
        <v>1.17</v>
      </c>
      <c r="F134" s="47">
        <f t="shared" si="6"/>
        <v>519.0576676384838</v>
      </c>
      <c r="G134" s="44"/>
      <c r="H134" s="44">
        <f t="shared" si="7"/>
        <v>8.0145</v>
      </c>
      <c r="I134" s="47">
        <f t="shared" si="8"/>
        <v>3555.5450233236143</v>
      </c>
    </row>
    <row r="135" spans="1:9" ht="15">
      <c r="A135" s="43">
        <v>41514</v>
      </c>
      <c r="B135" s="42" t="s">
        <v>315</v>
      </c>
      <c r="C135" s="42" t="s">
        <v>392</v>
      </c>
      <c r="D135" s="42"/>
      <c r="E135" s="81">
        <v>4.08</v>
      </c>
      <c r="F135" s="47">
        <f t="shared" si="6"/>
        <v>514.9776676384838</v>
      </c>
      <c r="G135" s="44"/>
      <c r="H135" s="44">
        <f t="shared" si="7"/>
        <v>27.948</v>
      </c>
      <c r="I135" s="47">
        <f t="shared" si="8"/>
        <v>3527.5970233236144</v>
      </c>
    </row>
    <row r="136" spans="1:9" ht="15">
      <c r="A136" s="43">
        <v>41514</v>
      </c>
      <c r="B136" s="42" t="s">
        <v>315</v>
      </c>
      <c r="C136" s="42" t="s">
        <v>393</v>
      </c>
      <c r="D136" s="42"/>
      <c r="E136" s="81">
        <v>0.36</v>
      </c>
      <c r="F136" s="47">
        <f t="shared" si="6"/>
        <v>514.6176676384838</v>
      </c>
      <c r="G136" s="44"/>
      <c r="H136" s="44">
        <f t="shared" si="7"/>
        <v>2.4659999999999997</v>
      </c>
      <c r="I136" s="47">
        <f t="shared" si="8"/>
        <v>3525.1310233236145</v>
      </c>
    </row>
    <row r="137" spans="1:9" ht="15">
      <c r="A137" s="43">
        <v>41514</v>
      </c>
      <c r="B137" s="42" t="s">
        <v>315</v>
      </c>
      <c r="C137" s="42" t="s">
        <v>394</v>
      </c>
      <c r="D137" s="42"/>
      <c r="E137" s="81">
        <v>2.04</v>
      </c>
      <c r="F137" s="47">
        <f t="shared" si="6"/>
        <v>512.5776676384838</v>
      </c>
      <c r="G137" s="44"/>
      <c r="H137" s="44">
        <f t="shared" si="7"/>
        <v>13.974</v>
      </c>
      <c r="I137" s="47">
        <f t="shared" si="8"/>
        <v>3511.1570233236143</v>
      </c>
    </row>
    <row r="138" spans="1:9" ht="15">
      <c r="A138" s="43">
        <v>41514</v>
      </c>
      <c r="B138" s="42" t="s">
        <v>316</v>
      </c>
      <c r="C138" s="42" t="s">
        <v>395</v>
      </c>
      <c r="D138" s="42"/>
      <c r="E138" s="81">
        <v>3.21</v>
      </c>
      <c r="F138" s="47">
        <f t="shared" si="6"/>
        <v>509.36766763848385</v>
      </c>
      <c r="G138" s="44"/>
      <c r="H138" s="44">
        <f t="shared" si="7"/>
        <v>21.9885</v>
      </c>
      <c r="I138" s="47">
        <f t="shared" si="8"/>
        <v>3489.1685233236144</v>
      </c>
    </row>
    <row r="139" spans="1:9" ht="15">
      <c r="A139" s="43">
        <v>41515</v>
      </c>
      <c r="B139" s="42" t="s">
        <v>317</v>
      </c>
      <c r="C139" s="42" t="s">
        <v>396</v>
      </c>
      <c r="D139" s="42"/>
      <c r="E139" s="81">
        <v>43.64</v>
      </c>
      <c r="F139" s="47">
        <f t="shared" si="6"/>
        <v>465.72766763848387</v>
      </c>
      <c r="G139" s="44"/>
      <c r="H139" s="44">
        <f t="shared" si="7"/>
        <v>298.93399999999997</v>
      </c>
      <c r="I139" s="47">
        <f t="shared" si="8"/>
        <v>3190.2345233236147</v>
      </c>
    </row>
    <row r="140" spans="1:9" ht="15">
      <c r="A140" s="43">
        <v>41517</v>
      </c>
      <c r="B140" s="42" t="s">
        <v>318</v>
      </c>
      <c r="C140" s="42" t="s">
        <v>397</v>
      </c>
      <c r="D140" s="42"/>
      <c r="E140" s="82">
        <v>1.75</v>
      </c>
      <c r="F140" s="47">
        <f t="shared" si="6"/>
        <v>463.97766763848387</v>
      </c>
      <c r="G140" s="44"/>
      <c r="H140" s="44">
        <f t="shared" si="7"/>
        <v>11.987499999999999</v>
      </c>
      <c r="I140" s="47">
        <f t="shared" si="8"/>
        <v>3178.2470233236145</v>
      </c>
    </row>
    <row r="141" spans="1:9" ht="15">
      <c r="A141" s="43"/>
      <c r="B141" s="42"/>
      <c r="C141" s="42"/>
      <c r="D141" s="42"/>
      <c r="E141" s="44"/>
      <c r="F141" s="47">
        <f t="shared" si="6"/>
        <v>463.97766763848387</v>
      </c>
      <c r="G141" s="44"/>
      <c r="H141" s="44">
        <f t="shared" si="7"/>
        <v>0</v>
      </c>
      <c r="I141" s="47">
        <f t="shared" si="8"/>
        <v>3178.2470233236145</v>
      </c>
    </row>
    <row r="142" spans="1:9" ht="15">
      <c r="A142" s="43"/>
      <c r="B142" s="42"/>
      <c r="C142" s="42"/>
      <c r="D142" s="42"/>
      <c r="E142" s="44"/>
      <c r="F142" s="47">
        <f t="shared" si="6"/>
        <v>463.97766763848387</v>
      </c>
      <c r="G142" s="44"/>
      <c r="H142" s="44">
        <f t="shared" si="7"/>
        <v>0</v>
      </c>
      <c r="I142" s="47">
        <f t="shared" si="8"/>
        <v>3178.2470233236145</v>
      </c>
    </row>
    <row r="143" spans="1:9" ht="15">
      <c r="A143" s="43"/>
      <c r="B143" s="42"/>
      <c r="C143" s="42"/>
      <c r="D143" s="42"/>
      <c r="E143" s="44"/>
      <c r="F143" s="47">
        <f t="shared" si="6"/>
        <v>463.97766763848387</v>
      </c>
      <c r="G143" s="44"/>
      <c r="H143" s="44">
        <f t="shared" si="7"/>
        <v>0</v>
      </c>
      <c r="I143" s="47">
        <f t="shared" si="8"/>
        <v>3178.2470233236145</v>
      </c>
    </row>
    <row r="144" spans="1:9" ht="15">
      <c r="A144" s="43"/>
      <c r="B144" s="42"/>
      <c r="C144" s="42"/>
      <c r="D144" s="42"/>
      <c r="E144" s="44"/>
      <c r="F144" s="47">
        <f t="shared" si="6"/>
        <v>463.97766763848387</v>
      </c>
      <c r="G144" s="44"/>
      <c r="H144" s="44">
        <f t="shared" si="7"/>
        <v>0</v>
      </c>
      <c r="I144" s="47">
        <f t="shared" si="8"/>
        <v>3178.2470233236145</v>
      </c>
    </row>
    <row r="145" spans="1:9" ht="15">
      <c r="A145" s="43"/>
      <c r="B145" s="42"/>
      <c r="C145" s="42"/>
      <c r="D145" s="42"/>
      <c r="E145" s="44"/>
      <c r="F145" s="47">
        <f t="shared" si="6"/>
        <v>463.97766763848387</v>
      </c>
      <c r="G145" s="44"/>
      <c r="H145" s="44">
        <f t="shared" si="7"/>
        <v>0</v>
      </c>
      <c r="I145" s="47">
        <f t="shared" si="8"/>
        <v>3178.2470233236145</v>
      </c>
    </row>
    <row r="146" spans="1:9" ht="15">
      <c r="A146" s="43"/>
      <c r="B146" s="42"/>
      <c r="C146" s="42"/>
      <c r="D146" s="42"/>
      <c r="E146" s="48"/>
      <c r="F146" s="47">
        <f t="shared" si="6"/>
        <v>463.97766763848387</v>
      </c>
      <c r="G146" s="44"/>
      <c r="H146" s="44">
        <f t="shared" si="7"/>
        <v>0</v>
      </c>
      <c r="I146" s="47">
        <f t="shared" si="8"/>
        <v>3178.2470233236145</v>
      </c>
    </row>
    <row r="147" spans="1:9" ht="15">
      <c r="A147" s="43"/>
      <c r="B147" s="42"/>
      <c r="C147" s="42"/>
      <c r="D147" s="42"/>
      <c r="E147" s="44"/>
      <c r="F147" s="47">
        <f t="shared" si="6"/>
        <v>463.97766763848387</v>
      </c>
      <c r="G147" s="44"/>
      <c r="H147" s="44">
        <f t="shared" si="7"/>
        <v>0</v>
      </c>
      <c r="I147" s="47">
        <f t="shared" si="8"/>
        <v>3178.2470233236145</v>
      </c>
    </row>
    <row r="148" spans="1:9" ht="15">
      <c r="A148" s="43"/>
      <c r="B148" s="42"/>
      <c r="C148" s="42"/>
      <c r="D148" s="42"/>
      <c r="E148" s="48"/>
      <c r="F148" s="47">
        <f t="shared" si="6"/>
        <v>463.97766763848387</v>
      </c>
      <c r="G148" s="44"/>
      <c r="H148" s="44">
        <f t="shared" si="7"/>
        <v>0</v>
      </c>
      <c r="I148" s="47">
        <f t="shared" si="8"/>
        <v>3178.2470233236145</v>
      </c>
    </row>
    <row r="149" spans="1:9" ht="15">
      <c r="A149" s="43"/>
      <c r="B149" s="42"/>
      <c r="C149" s="42"/>
      <c r="D149" s="42"/>
      <c r="E149" s="44"/>
      <c r="F149" s="47">
        <f t="shared" si="6"/>
        <v>463.97766763848387</v>
      </c>
      <c r="G149" s="44"/>
      <c r="H149" s="44">
        <f t="shared" si="7"/>
        <v>0</v>
      </c>
      <c r="I149" s="47">
        <f t="shared" si="8"/>
        <v>3178.2470233236145</v>
      </c>
    </row>
    <row r="150" spans="1:9" ht="18.75" customHeight="1">
      <c r="A150" s="43"/>
      <c r="B150" s="42"/>
      <c r="C150" s="42"/>
      <c r="D150" s="42"/>
      <c r="E150" s="44"/>
      <c r="F150" s="47">
        <f t="shared" si="6"/>
        <v>463.97766763848387</v>
      </c>
      <c r="G150" s="44"/>
      <c r="H150" s="44">
        <f t="shared" si="7"/>
        <v>0</v>
      </c>
      <c r="I150" s="47">
        <f t="shared" si="8"/>
        <v>3178.2470233236145</v>
      </c>
    </row>
    <row r="151" spans="1:9" ht="15">
      <c r="A151" s="43"/>
      <c r="B151" s="42"/>
      <c r="C151" s="42"/>
      <c r="D151" s="42"/>
      <c r="E151" s="44"/>
      <c r="F151" s="47">
        <f t="shared" si="6"/>
        <v>463.97766763848387</v>
      </c>
      <c r="G151" s="44"/>
      <c r="H151" s="44">
        <f t="shared" si="7"/>
        <v>0</v>
      </c>
      <c r="I151" s="47">
        <f t="shared" si="8"/>
        <v>3178.2470233236145</v>
      </c>
    </row>
    <row r="152" spans="1:9" ht="15">
      <c r="A152" s="43"/>
      <c r="B152" s="42"/>
      <c r="C152" s="42"/>
      <c r="D152" s="42"/>
      <c r="E152" s="48"/>
      <c r="F152" s="47">
        <f t="shared" si="6"/>
        <v>463.97766763848387</v>
      </c>
      <c r="G152" s="48"/>
      <c r="H152" s="44">
        <f t="shared" si="7"/>
        <v>0</v>
      </c>
      <c r="I152" s="47">
        <f t="shared" si="8"/>
        <v>3178.2470233236145</v>
      </c>
    </row>
    <row r="153" spans="1:9" ht="15">
      <c r="A153" s="43"/>
      <c r="B153" s="42"/>
      <c r="C153" s="42"/>
      <c r="D153" s="42"/>
      <c r="E153" s="44"/>
      <c r="F153" s="47">
        <f t="shared" si="6"/>
        <v>463.97766763848387</v>
      </c>
      <c r="G153" s="48"/>
      <c r="H153" s="44">
        <f t="shared" si="7"/>
        <v>0</v>
      </c>
      <c r="I153" s="47">
        <f t="shared" si="8"/>
        <v>3178.2470233236145</v>
      </c>
    </row>
    <row r="154" spans="1:9" ht="15">
      <c r="A154" s="43"/>
      <c r="B154" s="42"/>
      <c r="C154" s="42"/>
      <c r="D154" s="42"/>
      <c r="E154" s="44"/>
      <c r="F154" s="47">
        <f t="shared" si="6"/>
        <v>463.97766763848387</v>
      </c>
      <c r="G154" s="48"/>
      <c r="H154" s="44">
        <f t="shared" si="7"/>
        <v>0</v>
      </c>
      <c r="I154" s="47">
        <f t="shared" si="8"/>
        <v>3178.2470233236145</v>
      </c>
    </row>
    <row r="155" spans="1:9" ht="15.75" thickBot="1">
      <c r="A155" s="43"/>
      <c r="B155" s="42"/>
      <c r="C155" s="42"/>
      <c r="D155" s="42"/>
      <c r="E155" s="45"/>
      <c r="F155" s="49">
        <f>F154+D155-E155</f>
        <v>463.97766763848387</v>
      </c>
      <c r="G155" s="45"/>
      <c r="H155" s="45">
        <f>E155*$I$88</f>
        <v>0</v>
      </c>
      <c r="I155" s="49">
        <f>I154+G155-H155</f>
        <v>3178.2470233236145</v>
      </c>
    </row>
    <row r="156" spans="1:9" ht="15">
      <c r="A156" s="43"/>
      <c r="B156" s="42"/>
      <c r="C156" s="42"/>
      <c r="D156" s="42"/>
      <c r="E156" s="44">
        <f>SUM(E93:E155)</f>
        <v>162.78233236151607</v>
      </c>
      <c r="F156" s="31">
        <f>D92-E156</f>
        <v>463.9776676384839</v>
      </c>
      <c r="G156" s="32"/>
      <c r="H156" s="33">
        <f>SUM(H93:H155)</f>
        <v>1115.0589766763849</v>
      </c>
      <c r="I156" s="31">
        <f>G92-H156</f>
        <v>3178.2470233236145</v>
      </c>
    </row>
    <row r="157" spans="1:7" ht="15">
      <c r="A157" s="43"/>
      <c r="B157" s="42"/>
      <c r="C157" s="42"/>
      <c r="D157" s="42"/>
      <c r="E157" s="44"/>
      <c r="F157" s="40"/>
      <c r="G157" s="40"/>
    </row>
    <row r="158" spans="1:7" ht="15">
      <c r="A158" s="43"/>
      <c r="B158" s="42"/>
      <c r="C158" s="42"/>
      <c r="D158" s="42"/>
      <c r="E158" s="44"/>
      <c r="F158" s="40"/>
      <c r="G158" s="40"/>
    </row>
    <row r="159" spans="1:7" ht="15">
      <c r="A159" s="43"/>
      <c r="B159" s="42"/>
      <c r="C159" s="42"/>
      <c r="D159" s="42"/>
      <c r="E159" s="44"/>
      <c r="F159" s="40"/>
      <c r="G159" s="40"/>
    </row>
    <row r="160" spans="1:7" ht="15">
      <c r="A160" s="43"/>
      <c r="B160" s="42"/>
      <c r="C160" s="42"/>
      <c r="D160" s="42"/>
      <c r="E160" s="44"/>
      <c r="F160" s="40"/>
      <c r="G160" s="40"/>
    </row>
    <row r="161" spans="1:7" ht="15">
      <c r="A161" s="43"/>
      <c r="B161" s="42"/>
      <c r="C161" s="42"/>
      <c r="D161" s="42"/>
      <c r="E161" s="44"/>
      <c r="F161" s="40"/>
      <c r="G161" s="40"/>
    </row>
    <row r="162" spans="1:7" ht="15">
      <c r="A162" s="43"/>
      <c r="B162" s="42"/>
      <c r="C162" s="42"/>
      <c r="D162" s="42"/>
      <c r="E162" s="44"/>
      <c r="F162" s="40"/>
      <c r="G162" s="40"/>
    </row>
    <row r="163" spans="1:7" ht="15">
      <c r="A163" s="43"/>
      <c r="B163" s="42"/>
      <c r="C163" s="42"/>
      <c r="D163" s="42"/>
      <c r="E163" s="44"/>
      <c r="F163" s="40" t="s">
        <v>30</v>
      </c>
      <c r="G163" s="40"/>
    </row>
    <row r="164" spans="1:7" ht="15">
      <c r="A164" s="43"/>
      <c r="B164" s="42"/>
      <c r="C164" s="42"/>
      <c r="D164" s="42"/>
      <c r="E164" s="44"/>
      <c r="F164" s="40"/>
      <c r="G164" s="40"/>
    </row>
    <row r="165" spans="1:7" ht="15">
      <c r="A165" s="43"/>
      <c r="B165" s="42"/>
      <c r="C165" s="42"/>
      <c r="D165" s="42"/>
      <c r="E165" s="44"/>
      <c r="F165" s="40"/>
      <c r="G165" s="40"/>
    </row>
    <row r="166" spans="1:9" ht="18.75">
      <c r="A166" s="94" t="str">
        <f>+A1</f>
        <v>PROYECTO "SISTEMA DE AGUA NUEVA AMERICA"</v>
      </c>
      <c r="B166" s="94"/>
      <c r="C166" s="94"/>
      <c r="D166" s="94"/>
      <c r="E166" s="94"/>
      <c r="F166" s="94"/>
      <c r="G166" s="94"/>
      <c r="H166" s="94"/>
      <c r="I166" s="94"/>
    </row>
    <row r="167" spans="1:9" ht="15.75">
      <c r="A167" s="95" t="str">
        <f>+A2</f>
        <v>*** INFORME ECONOMICO MES DE AGOSTO***</v>
      </c>
      <c r="B167" s="95"/>
      <c r="C167" s="95"/>
      <c r="D167" s="95"/>
      <c r="E167" s="95"/>
      <c r="F167" s="95"/>
      <c r="G167" s="34"/>
      <c r="H167" s="34"/>
      <c r="I167" s="34"/>
    </row>
    <row r="168" spans="1:8" ht="15">
      <c r="A168" s="17"/>
      <c r="B168" s="17"/>
      <c r="C168" s="17"/>
      <c r="D168" s="18"/>
      <c r="E168" s="17"/>
      <c r="F168" s="40"/>
      <c r="G168" s="44"/>
      <c r="H168" s="44"/>
    </row>
    <row r="169" spans="1:9" ht="15">
      <c r="A169" s="40"/>
      <c r="B169" s="40"/>
      <c r="C169" s="40"/>
      <c r="D169" s="40"/>
      <c r="E169" s="40"/>
      <c r="F169" s="40"/>
      <c r="G169" s="40"/>
      <c r="H169" s="23" t="s">
        <v>8</v>
      </c>
      <c r="I169" s="24">
        <f>+I88</f>
        <v>6.85</v>
      </c>
    </row>
    <row r="170" spans="1:7" ht="15">
      <c r="A170" s="40"/>
      <c r="B170" s="40"/>
      <c r="C170" s="40"/>
      <c r="D170" s="40"/>
      <c r="E170" s="40"/>
      <c r="F170" s="40"/>
      <c r="G170" s="40"/>
    </row>
    <row r="171" spans="1:9" ht="15">
      <c r="A171" s="96" t="s">
        <v>0</v>
      </c>
      <c r="B171" s="105" t="s">
        <v>9</v>
      </c>
      <c r="C171" s="77" t="s">
        <v>34</v>
      </c>
      <c r="D171" s="99" t="s">
        <v>6</v>
      </c>
      <c r="E171" s="100"/>
      <c r="F171" s="101"/>
      <c r="G171" s="102" t="s">
        <v>7</v>
      </c>
      <c r="H171" s="102"/>
      <c r="I171" s="102"/>
    </row>
    <row r="172" spans="1:9" ht="15">
      <c r="A172" s="96"/>
      <c r="B172" s="105"/>
      <c r="C172" s="7" t="s">
        <v>1</v>
      </c>
      <c r="D172" s="7" t="s">
        <v>2</v>
      </c>
      <c r="E172" s="8" t="s">
        <v>3</v>
      </c>
      <c r="F172" s="9" t="s">
        <v>4</v>
      </c>
      <c r="G172" s="7" t="s">
        <v>2</v>
      </c>
      <c r="H172" s="7" t="s">
        <v>5</v>
      </c>
      <c r="I172" s="7" t="s">
        <v>4</v>
      </c>
    </row>
    <row r="173" spans="1:9" ht="15">
      <c r="A173" s="43"/>
      <c r="B173" s="42"/>
      <c r="C173" s="35" t="str">
        <f>+C92</f>
        <v>Saldo al 31/07/2013</v>
      </c>
      <c r="D173" s="41">
        <f>+JUNIO!F192</f>
        <v>12061.62390670554</v>
      </c>
      <c r="E173" s="44"/>
      <c r="F173" s="26">
        <f>D173-E173</f>
        <v>12061.62390670554</v>
      </c>
      <c r="G173" s="27">
        <f>F173*I169</f>
        <v>82622.12376093294</v>
      </c>
      <c r="H173" s="25"/>
      <c r="I173" s="26">
        <f>G173-H173</f>
        <v>82622.12376093294</v>
      </c>
    </row>
    <row r="174" spans="1:9" ht="15">
      <c r="A174" s="43"/>
      <c r="B174" s="42"/>
      <c r="C174" s="42"/>
      <c r="D174" s="42"/>
      <c r="E174" s="44"/>
      <c r="F174" s="47">
        <f aca="true" t="shared" si="9" ref="F174:F181">F173+D174-E174</f>
        <v>12061.62390670554</v>
      </c>
      <c r="G174" s="44"/>
      <c r="H174" s="44">
        <f aca="true" t="shared" si="10" ref="H174:H181">E174*$I$4</f>
        <v>0</v>
      </c>
      <c r="I174" s="47">
        <f aca="true" t="shared" si="11" ref="I174:I181">I173+G174-H174</f>
        <v>82622.12376093294</v>
      </c>
    </row>
    <row r="175" spans="1:9" ht="15">
      <c r="A175" s="43"/>
      <c r="B175" s="42"/>
      <c r="C175" s="42"/>
      <c r="D175" s="42"/>
      <c r="E175" s="48"/>
      <c r="F175" s="47">
        <f t="shared" si="9"/>
        <v>12061.62390670554</v>
      </c>
      <c r="G175" s="44"/>
      <c r="H175" s="44">
        <f t="shared" si="10"/>
        <v>0</v>
      </c>
      <c r="I175" s="47">
        <f t="shared" si="11"/>
        <v>82622.12376093294</v>
      </c>
    </row>
    <row r="176" spans="1:9" ht="15">
      <c r="A176" s="43"/>
      <c r="B176" s="42"/>
      <c r="C176" s="42"/>
      <c r="D176" s="42"/>
      <c r="E176" s="44"/>
      <c r="F176" s="47">
        <f t="shared" si="9"/>
        <v>12061.62390670554</v>
      </c>
      <c r="G176" s="44"/>
      <c r="H176" s="44">
        <f t="shared" si="10"/>
        <v>0</v>
      </c>
      <c r="I176" s="47">
        <f t="shared" si="11"/>
        <v>82622.12376093294</v>
      </c>
    </row>
    <row r="177" spans="1:9" ht="15">
      <c r="A177" s="43"/>
      <c r="B177" s="42"/>
      <c r="C177" s="42"/>
      <c r="D177" s="42"/>
      <c r="E177" s="48"/>
      <c r="F177" s="26">
        <f t="shared" si="9"/>
        <v>12061.62390670554</v>
      </c>
      <c r="G177" s="48"/>
      <c r="H177" s="48">
        <f t="shared" si="10"/>
        <v>0</v>
      </c>
      <c r="I177" s="26">
        <f t="shared" si="11"/>
        <v>82622.12376093294</v>
      </c>
    </row>
    <row r="178" spans="1:9" ht="15">
      <c r="A178" s="43"/>
      <c r="B178" s="42"/>
      <c r="C178" s="42"/>
      <c r="D178" s="42"/>
      <c r="E178" s="44"/>
      <c r="F178" s="47">
        <f t="shared" si="9"/>
        <v>12061.62390670554</v>
      </c>
      <c r="G178" s="44"/>
      <c r="H178" s="44">
        <f t="shared" si="10"/>
        <v>0</v>
      </c>
      <c r="I178" s="47">
        <f t="shared" si="11"/>
        <v>82622.12376093294</v>
      </c>
    </row>
    <row r="179" spans="1:9" ht="15">
      <c r="A179" s="43"/>
      <c r="B179" s="42"/>
      <c r="C179" s="42"/>
      <c r="D179" s="42"/>
      <c r="E179" s="48"/>
      <c r="F179" s="47">
        <f t="shared" si="9"/>
        <v>12061.62390670554</v>
      </c>
      <c r="G179" s="44"/>
      <c r="H179" s="44">
        <f t="shared" si="10"/>
        <v>0</v>
      </c>
      <c r="I179" s="47">
        <f t="shared" si="11"/>
        <v>82622.12376093294</v>
      </c>
    </row>
    <row r="180" spans="1:9" ht="15">
      <c r="A180" s="43"/>
      <c r="B180" s="42"/>
      <c r="C180" s="42"/>
      <c r="D180" s="42"/>
      <c r="E180" s="44"/>
      <c r="F180" s="47">
        <f t="shared" si="9"/>
        <v>12061.62390670554</v>
      </c>
      <c r="G180" s="44"/>
      <c r="H180" s="44">
        <f t="shared" si="10"/>
        <v>0</v>
      </c>
      <c r="I180" s="47">
        <f t="shared" si="11"/>
        <v>82622.12376093294</v>
      </c>
    </row>
    <row r="181" spans="1:9" ht="15.75" thickBot="1">
      <c r="A181" s="43"/>
      <c r="B181" s="42"/>
      <c r="C181" s="42"/>
      <c r="D181" s="42"/>
      <c r="E181" s="45"/>
      <c r="F181" s="49">
        <f t="shared" si="9"/>
        <v>12061.62390670554</v>
      </c>
      <c r="G181" s="44"/>
      <c r="H181" s="45">
        <f t="shared" si="10"/>
        <v>0</v>
      </c>
      <c r="I181" s="49">
        <f t="shared" si="11"/>
        <v>82622.12376093294</v>
      </c>
    </row>
    <row r="182" spans="1:9" ht="15">
      <c r="A182" s="43"/>
      <c r="B182" s="42"/>
      <c r="C182" s="42"/>
      <c r="D182" s="42"/>
      <c r="E182" s="44">
        <f>SUM(E174:E181)</f>
        <v>0</v>
      </c>
      <c r="F182" s="47">
        <v>0</v>
      </c>
      <c r="G182" s="44"/>
      <c r="H182" s="44">
        <f>SUM(H174:H181)</f>
        <v>0</v>
      </c>
      <c r="I182" s="14">
        <f>G173-H182</f>
        <v>82622.12376093294</v>
      </c>
    </row>
    <row r="183" spans="1:8" ht="15">
      <c r="A183" s="43"/>
      <c r="B183" s="42"/>
      <c r="C183" s="42"/>
      <c r="D183" s="42"/>
      <c r="E183" s="44"/>
      <c r="F183" s="40"/>
      <c r="G183" s="44"/>
      <c r="H183" s="44"/>
    </row>
    <row r="184" spans="1:8" ht="15">
      <c r="A184" s="43"/>
      <c r="B184" s="42"/>
      <c r="C184" s="42"/>
      <c r="D184" s="42"/>
      <c r="E184" s="44"/>
      <c r="F184" s="40"/>
      <c r="G184" s="44"/>
      <c r="H184" s="44"/>
    </row>
    <row r="185" spans="1:8" ht="15">
      <c r="A185" s="43"/>
      <c r="B185" s="42"/>
      <c r="C185" s="42"/>
      <c r="D185" s="42"/>
      <c r="E185" s="44"/>
      <c r="F185" s="40"/>
      <c r="G185" s="44"/>
      <c r="H185" s="44"/>
    </row>
    <row r="186" spans="1:9" ht="18.75">
      <c r="A186" s="43"/>
      <c r="B186" s="42"/>
      <c r="C186" s="42"/>
      <c r="D186" s="42"/>
      <c r="E186" s="44"/>
      <c r="F186" s="75"/>
      <c r="G186" s="75"/>
      <c r="H186" s="75"/>
      <c r="I186" s="75"/>
    </row>
    <row r="187" spans="1:9" ht="15.75">
      <c r="A187" s="43"/>
      <c r="B187" s="42"/>
      <c r="C187" s="42"/>
      <c r="D187" s="42"/>
      <c r="E187" s="44"/>
      <c r="F187" s="76"/>
      <c r="G187" s="76"/>
      <c r="H187" s="76"/>
      <c r="I187" s="76"/>
    </row>
    <row r="188" spans="1:9" ht="15">
      <c r="A188" s="43"/>
      <c r="B188" s="42"/>
      <c r="C188" s="42"/>
      <c r="D188" s="42"/>
      <c r="E188" s="44"/>
      <c r="F188" s="18"/>
      <c r="G188" s="17"/>
      <c r="H188" s="19"/>
      <c r="I188" s="19"/>
    </row>
    <row r="189" spans="1:7" ht="15">
      <c r="A189" s="43"/>
      <c r="B189" s="42"/>
      <c r="C189" s="42"/>
      <c r="D189" s="42"/>
      <c r="E189" s="44"/>
      <c r="F189" s="40"/>
      <c r="G189" s="40"/>
    </row>
    <row r="190" spans="1:7" ht="15">
      <c r="A190" s="43"/>
      <c r="B190" s="42"/>
      <c r="C190" s="42"/>
      <c r="D190" s="42"/>
      <c r="E190" s="44"/>
      <c r="F190" s="40"/>
      <c r="G190" s="40"/>
    </row>
    <row r="191" spans="1:7" ht="15">
      <c r="A191" s="43"/>
      <c r="B191" s="42"/>
      <c r="C191" s="42"/>
      <c r="D191" s="42"/>
      <c r="E191" s="44"/>
      <c r="F191" s="40"/>
      <c r="G191" s="40"/>
    </row>
    <row r="192" spans="1:7" ht="15">
      <c r="A192" s="43"/>
      <c r="B192" s="42"/>
      <c r="C192" s="42"/>
      <c r="D192" s="42"/>
      <c r="E192" s="44"/>
      <c r="F192" s="40"/>
      <c r="G192" s="40"/>
    </row>
    <row r="193" spans="1:7" ht="15">
      <c r="A193" s="43"/>
      <c r="B193" s="42"/>
      <c r="C193" s="42"/>
      <c r="D193" s="42"/>
      <c r="E193" s="44"/>
      <c r="F193" s="40"/>
      <c r="G193" s="40"/>
    </row>
    <row r="194" spans="1:7" ht="15">
      <c r="A194" s="43"/>
      <c r="B194" s="42"/>
      <c r="C194" s="42"/>
      <c r="D194" s="42"/>
      <c r="E194" s="44"/>
      <c r="F194" s="40"/>
      <c r="G194" s="40"/>
    </row>
    <row r="195" spans="1:7" ht="15">
      <c r="A195" s="43"/>
      <c r="B195" s="42"/>
      <c r="C195" s="42"/>
      <c r="D195" s="42"/>
      <c r="E195" s="44"/>
      <c r="F195" s="40"/>
      <c r="G195" s="40"/>
    </row>
    <row r="196" spans="1:7" ht="15">
      <c r="A196" s="43"/>
      <c r="B196" s="42"/>
      <c r="C196" s="42"/>
      <c r="D196" s="42"/>
      <c r="E196" s="44"/>
      <c r="F196" s="40"/>
      <c r="G196" s="40"/>
    </row>
    <row r="197" spans="1:7" ht="15">
      <c r="A197" s="43"/>
      <c r="B197" s="42"/>
      <c r="C197" s="42"/>
      <c r="D197" s="42"/>
      <c r="E197" s="44"/>
      <c r="F197" s="40"/>
      <c r="G197" s="40"/>
    </row>
    <row r="198" spans="1:7" ht="15">
      <c r="A198" s="43"/>
      <c r="B198" s="42"/>
      <c r="C198" s="42"/>
      <c r="D198" s="42"/>
      <c r="E198" s="44"/>
      <c r="F198" s="40"/>
      <c r="G198" s="40"/>
    </row>
    <row r="199" spans="1:9" ht="18.75">
      <c r="A199" s="94" t="str">
        <f>+A1</f>
        <v>PROYECTO "SISTEMA DE AGUA NUEVA AMERICA"</v>
      </c>
      <c r="B199" s="94"/>
      <c r="C199" s="94"/>
      <c r="D199" s="94"/>
      <c r="E199" s="94"/>
      <c r="F199" s="94"/>
      <c r="G199" s="94"/>
      <c r="H199" s="94"/>
      <c r="I199" s="94"/>
    </row>
    <row r="200" spans="1:9" ht="15.75">
      <c r="A200" s="95" t="str">
        <f>+A2</f>
        <v>*** INFORME ECONOMICO MES DE AGOSTO***</v>
      </c>
      <c r="B200" s="95"/>
      <c r="C200" s="95"/>
      <c r="D200" s="95"/>
      <c r="E200" s="95"/>
      <c r="F200" s="95"/>
      <c r="G200" s="34"/>
      <c r="H200" s="34"/>
      <c r="I200" s="34"/>
    </row>
    <row r="201" spans="1:7" ht="15">
      <c r="A201" s="17"/>
      <c r="B201" s="17"/>
      <c r="C201" s="17"/>
      <c r="D201" s="18"/>
      <c r="E201" s="17"/>
      <c r="F201" s="40"/>
      <c r="G201" s="40"/>
    </row>
    <row r="202" spans="1:9" ht="15">
      <c r="A202" s="40"/>
      <c r="B202" s="40"/>
      <c r="C202" s="40"/>
      <c r="D202" s="40"/>
      <c r="E202" s="40"/>
      <c r="F202" s="40"/>
      <c r="G202" s="40"/>
      <c r="H202" s="23" t="s">
        <v>8</v>
      </c>
      <c r="I202" s="24">
        <f>+I169</f>
        <v>6.85</v>
      </c>
    </row>
    <row r="203" spans="1:7" ht="15">
      <c r="A203" s="40"/>
      <c r="B203" s="40"/>
      <c r="C203" s="40"/>
      <c r="D203" s="40"/>
      <c r="E203" s="40"/>
      <c r="F203" s="40"/>
      <c r="G203" s="40"/>
    </row>
    <row r="204" spans="1:9" ht="15">
      <c r="A204" s="96" t="s">
        <v>0</v>
      </c>
      <c r="B204" s="105" t="s">
        <v>9</v>
      </c>
      <c r="C204" s="77" t="s">
        <v>11</v>
      </c>
      <c r="D204" s="99" t="s">
        <v>6</v>
      </c>
      <c r="E204" s="100"/>
      <c r="F204" s="101"/>
      <c r="G204" s="102" t="s">
        <v>7</v>
      </c>
      <c r="H204" s="102"/>
      <c r="I204" s="102"/>
    </row>
    <row r="205" spans="1:9" ht="15">
      <c r="A205" s="96"/>
      <c r="B205" s="105"/>
      <c r="C205" s="7" t="s">
        <v>1</v>
      </c>
      <c r="D205" s="7" t="s">
        <v>2</v>
      </c>
      <c r="E205" s="8" t="s">
        <v>3</v>
      </c>
      <c r="F205" s="9" t="s">
        <v>4</v>
      </c>
      <c r="G205" s="7" t="s">
        <v>2</v>
      </c>
      <c r="H205" s="7" t="s">
        <v>5</v>
      </c>
      <c r="I205" s="7" t="s">
        <v>4</v>
      </c>
    </row>
    <row r="206" spans="1:9" ht="15">
      <c r="A206" s="43"/>
      <c r="B206" s="42"/>
      <c r="C206" s="35" t="str">
        <f>+C173</f>
        <v>Saldo al 31/07/2013</v>
      </c>
      <c r="D206" s="41">
        <f>+JULIO!F199</f>
        <v>552.51</v>
      </c>
      <c r="E206" s="44"/>
      <c r="F206" s="26">
        <f>D206-E206</f>
        <v>552.51</v>
      </c>
      <c r="G206" s="27">
        <f>D206*$I$202</f>
        <v>3784.6935</v>
      </c>
      <c r="H206" s="25"/>
      <c r="I206" s="26">
        <f>G206-H206</f>
        <v>3784.6935</v>
      </c>
    </row>
    <row r="207" spans="1:9" ht="15">
      <c r="A207" s="43">
        <v>41494</v>
      </c>
      <c r="B207" s="42" t="s">
        <v>319</v>
      </c>
      <c r="C207" s="42" t="s">
        <v>211</v>
      </c>
      <c r="D207" s="42"/>
      <c r="E207" s="81">
        <v>1.9</v>
      </c>
      <c r="F207" s="47">
        <f>F206+D207-E207</f>
        <v>550.61</v>
      </c>
      <c r="G207" s="27"/>
      <c r="H207" s="44">
        <f>E207*$I$4</f>
        <v>13.014999999999999</v>
      </c>
      <c r="I207" s="47">
        <f>I206+G207-H207</f>
        <v>3771.6785</v>
      </c>
    </row>
    <row r="208" spans="1:9" ht="15">
      <c r="A208" s="43">
        <v>41498</v>
      </c>
      <c r="B208" s="42" t="s">
        <v>320</v>
      </c>
      <c r="C208" s="42" t="s">
        <v>292</v>
      </c>
      <c r="D208" s="42"/>
      <c r="E208" s="81">
        <v>3.64</v>
      </c>
      <c r="F208" s="47">
        <f>F207+D208-E208</f>
        <v>546.97</v>
      </c>
      <c r="G208" s="27"/>
      <c r="H208" s="44">
        <f>E208*$I$4</f>
        <v>24.934</v>
      </c>
      <c r="I208" s="47">
        <f>I207+G208-H208</f>
        <v>3746.7445</v>
      </c>
    </row>
    <row r="209" spans="1:9" ht="15">
      <c r="A209" s="43">
        <v>41498</v>
      </c>
      <c r="B209" s="42" t="s">
        <v>321</v>
      </c>
      <c r="C209" s="42" t="s">
        <v>398</v>
      </c>
      <c r="D209" s="42"/>
      <c r="E209" s="81">
        <v>0.29</v>
      </c>
      <c r="F209" s="47">
        <f aca="true" t="shared" si="12" ref="F209:F226">F208+D209-E209</f>
        <v>546.6800000000001</v>
      </c>
      <c r="G209" s="27"/>
      <c r="H209" s="44">
        <f aca="true" t="shared" si="13" ref="H209:H226">E209*$I$4</f>
        <v>1.9864999999999997</v>
      </c>
      <c r="I209" s="47">
        <f aca="true" t="shared" si="14" ref="I209:I226">I208+G209-H209</f>
        <v>3744.758</v>
      </c>
    </row>
    <row r="210" spans="1:9" ht="15">
      <c r="A210" s="43">
        <v>41498</v>
      </c>
      <c r="B210" s="42" t="s">
        <v>321</v>
      </c>
      <c r="C210" s="42" t="s">
        <v>399</v>
      </c>
      <c r="D210" s="42"/>
      <c r="E210" s="81">
        <v>0.73</v>
      </c>
      <c r="F210" s="47">
        <f t="shared" si="12"/>
        <v>545.95</v>
      </c>
      <c r="G210" s="27"/>
      <c r="H210" s="44">
        <f t="shared" si="13"/>
        <v>5.0005</v>
      </c>
      <c r="I210" s="47">
        <f t="shared" si="14"/>
        <v>3739.7574999999997</v>
      </c>
    </row>
    <row r="211" spans="1:9" ht="15">
      <c r="A211" s="43">
        <v>41498</v>
      </c>
      <c r="B211" s="42" t="s">
        <v>321</v>
      </c>
      <c r="C211" s="42" t="s">
        <v>400</v>
      </c>
      <c r="D211" s="42"/>
      <c r="E211" s="81">
        <v>1.02</v>
      </c>
      <c r="F211" s="47">
        <f t="shared" si="12"/>
        <v>544.9300000000001</v>
      </c>
      <c r="G211" s="27"/>
      <c r="H211" s="44">
        <f t="shared" si="13"/>
        <v>6.987</v>
      </c>
      <c r="I211" s="47">
        <f t="shared" si="14"/>
        <v>3732.7704999999996</v>
      </c>
    </row>
    <row r="212" spans="1:9" ht="15">
      <c r="A212" s="43">
        <v>41498</v>
      </c>
      <c r="B212" s="42" t="s">
        <v>322</v>
      </c>
      <c r="C212" s="42" t="s">
        <v>292</v>
      </c>
      <c r="D212" s="42"/>
      <c r="E212" s="81">
        <v>3.51</v>
      </c>
      <c r="F212" s="47">
        <f t="shared" si="12"/>
        <v>541.4200000000001</v>
      </c>
      <c r="G212" s="27"/>
      <c r="H212" s="44">
        <f t="shared" si="13"/>
        <v>24.043499999999998</v>
      </c>
      <c r="I212" s="47">
        <f t="shared" si="14"/>
        <v>3708.7269999999994</v>
      </c>
    </row>
    <row r="213" spans="1:9" ht="15">
      <c r="A213" s="43">
        <v>41498</v>
      </c>
      <c r="B213" s="42" t="s">
        <v>323</v>
      </c>
      <c r="C213" s="42" t="s">
        <v>153</v>
      </c>
      <c r="D213" s="42"/>
      <c r="E213" s="81">
        <v>10.32</v>
      </c>
      <c r="F213" s="47">
        <f t="shared" si="12"/>
        <v>531.1</v>
      </c>
      <c r="G213" s="27"/>
      <c r="H213" s="44">
        <f t="shared" si="13"/>
        <v>70.692</v>
      </c>
      <c r="I213" s="47">
        <f t="shared" si="14"/>
        <v>3638.0349999999994</v>
      </c>
    </row>
    <row r="214" spans="1:9" ht="15">
      <c r="A214" s="43">
        <v>41498</v>
      </c>
      <c r="B214" s="42" t="s">
        <v>324</v>
      </c>
      <c r="C214" s="42" t="s">
        <v>211</v>
      </c>
      <c r="D214" s="42"/>
      <c r="E214" s="81">
        <v>0.44</v>
      </c>
      <c r="F214" s="47">
        <f t="shared" si="12"/>
        <v>530.66</v>
      </c>
      <c r="G214" s="27"/>
      <c r="H214" s="44">
        <f t="shared" si="13"/>
        <v>3.014</v>
      </c>
      <c r="I214" s="47">
        <f t="shared" si="14"/>
        <v>3635.0209999999993</v>
      </c>
    </row>
    <row r="215" spans="1:9" ht="15">
      <c r="A215" s="43">
        <v>41498</v>
      </c>
      <c r="B215" s="42" t="s">
        <v>325</v>
      </c>
      <c r="C215" s="42" t="s">
        <v>211</v>
      </c>
      <c r="D215" s="42"/>
      <c r="E215" s="81">
        <v>0.44</v>
      </c>
      <c r="F215" s="47">
        <f t="shared" si="12"/>
        <v>530.2199999999999</v>
      </c>
      <c r="G215" s="27"/>
      <c r="H215" s="44">
        <f t="shared" si="13"/>
        <v>3.014</v>
      </c>
      <c r="I215" s="47">
        <f t="shared" si="14"/>
        <v>3632.006999999999</v>
      </c>
    </row>
    <row r="216" spans="1:9" ht="15">
      <c r="A216" s="43">
        <v>41500</v>
      </c>
      <c r="B216" s="42" t="s">
        <v>326</v>
      </c>
      <c r="C216" s="42" t="s">
        <v>211</v>
      </c>
      <c r="D216" s="42"/>
      <c r="E216" s="81">
        <v>0.44</v>
      </c>
      <c r="F216" s="47">
        <f t="shared" si="12"/>
        <v>529.7799999999999</v>
      </c>
      <c r="G216" s="27"/>
      <c r="H216" s="44">
        <f t="shared" si="13"/>
        <v>3.014</v>
      </c>
      <c r="I216" s="47">
        <f t="shared" si="14"/>
        <v>3628.992999999999</v>
      </c>
    </row>
    <row r="217" spans="1:9" ht="15">
      <c r="A217" s="43">
        <v>41500</v>
      </c>
      <c r="B217" s="42" t="s">
        <v>327</v>
      </c>
      <c r="C217" s="42" t="s">
        <v>211</v>
      </c>
      <c r="D217" s="42"/>
      <c r="E217" s="81">
        <v>0.44</v>
      </c>
      <c r="F217" s="47">
        <f t="shared" si="12"/>
        <v>529.3399999999998</v>
      </c>
      <c r="G217" s="27"/>
      <c r="H217" s="44">
        <f t="shared" si="13"/>
        <v>3.014</v>
      </c>
      <c r="I217" s="47">
        <f t="shared" si="14"/>
        <v>3625.978999999999</v>
      </c>
    </row>
    <row r="218" spans="1:9" ht="15">
      <c r="A218" s="43">
        <v>41500</v>
      </c>
      <c r="B218" s="42" t="s">
        <v>328</v>
      </c>
      <c r="C218" s="42" t="s">
        <v>153</v>
      </c>
      <c r="D218" s="42"/>
      <c r="E218" s="81">
        <v>17.81</v>
      </c>
      <c r="F218" s="47">
        <f t="shared" si="12"/>
        <v>511.5299999999998</v>
      </c>
      <c r="G218" s="27"/>
      <c r="H218" s="44">
        <f t="shared" si="13"/>
        <v>121.99849999999998</v>
      </c>
      <c r="I218" s="47">
        <f t="shared" si="14"/>
        <v>3503.9804999999988</v>
      </c>
    </row>
    <row r="219" spans="1:9" ht="15">
      <c r="A219" s="43">
        <v>41505</v>
      </c>
      <c r="B219" s="42" t="s">
        <v>329</v>
      </c>
      <c r="C219" s="42" t="s">
        <v>153</v>
      </c>
      <c r="D219" s="42"/>
      <c r="E219" s="81">
        <v>29.15</v>
      </c>
      <c r="F219" s="47">
        <f t="shared" si="12"/>
        <v>482.3799999999998</v>
      </c>
      <c r="G219" s="27"/>
      <c r="H219" s="44">
        <f t="shared" si="13"/>
        <v>199.67749999999998</v>
      </c>
      <c r="I219" s="47">
        <f t="shared" si="14"/>
        <v>3304.302999999999</v>
      </c>
    </row>
    <row r="220" spans="1:9" ht="15">
      <c r="A220" s="43">
        <v>41507</v>
      </c>
      <c r="B220" s="42" t="s">
        <v>330</v>
      </c>
      <c r="C220" s="42" t="s">
        <v>42</v>
      </c>
      <c r="D220" s="42"/>
      <c r="E220" s="81">
        <v>29.16</v>
      </c>
      <c r="F220" s="47">
        <f t="shared" si="12"/>
        <v>453.2199999999998</v>
      </c>
      <c r="G220" s="27"/>
      <c r="H220" s="44">
        <f t="shared" si="13"/>
        <v>199.74599999999998</v>
      </c>
      <c r="I220" s="47">
        <f t="shared" si="14"/>
        <v>3104.556999999999</v>
      </c>
    </row>
    <row r="221" spans="1:9" ht="15">
      <c r="A221" s="43">
        <v>41513</v>
      </c>
      <c r="B221" s="42" t="s">
        <v>331</v>
      </c>
      <c r="C221" s="42" t="s">
        <v>401</v>
      </c>
      <c r="D221" s="42"/>
      <c r="E221" s="81">
        <v>2.48</v>
      </c>
      <c r="F221" s="47">
        <f t="shared" si="12"/>
        <v>450.7399999999998</v>
      </c>
      <c r="G221" s="27"/>
      <c r="H221" s="44">
        <f t="shared" si="13"/>
        <v>16.988</v>
      </c>
      <c r="I221" s="47">
        <f t="shared" si="14"/>
        <v>3087.568999999999</v>
      </c>
    </row>
    <row r="222" spans="1:9" ht="15">
      <c r="A222" s="43">
        <v>41514</v>
      </c>
      <c r="B222" s="42" t="s">
        <v>332</v>
      </c>
      <c r="C222" s="42" t="s">
        <v>292</v>
      </c>
      <c r="D222" s="42"/>
      <c r="E222" s="81">
        <v>3.94</v>
      </c>
      <c r="F222" s="47">
        <f t="shared" si="12"/>
        <v>446.7999999999998</v>
      </c>
      <c r="G222" s="27"/>
      <c r="H222" s="44">
        <f t="shared" si="13"/>
        <v>26.988999999999997</v>
      </c>
      <c r="I222" s="47">
        <f t="shared" si="14"/>
        <v>3060.579999999999</v>
      </c>
    </row>
    <row r="223" spans="1:9" ht="15">
      <c r="A223" s="43">
        <v>41514</v>
      </c>
      <c r="B223" s="42" t="s">
        <v>333</v>
      </c>
      <c r="C223" s="42" t="s">
        <v>153</v>
      </c>
      <c r="D223" s="42"/>
      <c r="E223" s="81">
        <v>20.42</v>
      </c>
      <c r="F223" s="47">
        <f t="shared" si="12"/>
        <v>426.37999999999977</v>
      </c>
      <c r="G223" s="27"/>
      <c r="H223" s="44">
        <f t="shared" si="13"/>
        <v>139.877</v>
      </c>
      <c r="I223" s="47">
        <f t="shared" si="14"/>
        <v>2920.702999999999</v>
      </c>
    </row>
    <row r="224" spans="1:9" ht="15">
      <c r="A224" s="43">
        <v>41514</v>
      </c>
      <c r="B224" s="42" t="s">
        <v>334</v>
      </c>
      <c r="C224" s="42" t="s">
        <v>402</v>
      </c>
      <c r="D224" s="42"/>
      <c r="E224" s="81">
        <v>7.29</v>
      </c>
      <c r="F224" s="47">
        <f t="shared" si="12"/>
        <v>419.08999999999975</v>
      </c>
      <c r="G224" s="27"/>
      <c r="H224" s="44">
        <f t="shared" si="13"/>
        <v>49.936499999999995</v>
      </c>
      <c r="I224" s="47">
        <f t="shared" si="14"/>
        <v>2870.7664999999993</v>
      </c>
    </row>
    <row r="225" spans="1:9" ht="15">
      <c r="A225" s="43">
        <v>41514</v>
      </c>
      <c r="B225" s="42" t="s">
        <v>335</v>
      </c>
      <c r="C225" s="42" t="s">
        <v>403</v>
      </c>
      <c r="D225" s="42"/>
      <c r="E225" s="81">
        <v>0.73</v>
      </c>
      <c r="F225" s="47">
        <f t="shared" si="12"/>
        <v>418.35999999999973</v>
      </c>
      <c r="G225" s="27"/>
      <c r="H225" s="44">
        <f t="shared" si="13"/>
        <v>5.0005</v>
      </c>
      <c r="I225" s="47">
        <f t="shared" si="14"/>
        <v>2865.765999999999</v>
      </c>
    </row>
    <row r="226" spans="1:9" ht="15">
      <c r="A226" s="43">
        <v>41514</v>
      </c>
      <c r="B226" s="42" t="s">
        <v>336</v>
      </c>
      <c r="C226" s="42" t="s">
        <v>404</v>
      </c>
      <c r="D226" s="42"/>
      <c r="E226" s="81">
        <v>61.81</v>
      </c>
      <c r="F226" s="47">
        <f t="shared" si="12"/>
        <v>356.5499999999997</v>
      </c>
      <c r="G226" s="27"/>
      <c r="H226" s="44">
        <f t="shared" si="13"/>
        <v>423.3985</v>
      </c>
      <c r="I226" s="47">
        <f t="shared" si="14"/>
        <v>2442.3674999999994</v>
      </c>
    </row>
    <row r="227" spans="1:9" ht="15">
      <c r="A227" s="43">
        <v>41514</v>
      </c>
      <c r="B227" s="42" t="s">
        <v>336</v>
      </c>
      <c r="C227" s="42" t="s">
        <v>405</v>
      </c>
      <c r="D227" s="42"/>
      <c r="E227" s="81">
        <v>4.37</v>
      </c>
      <c r="F227" s="47">
        <f aca="true" t="shared" si="15" ref="F227:F240">F226+D227-E227</f>
        <v>352.1799999999997</v>
      </c>
      <c r="G227" s="44"/>
      <c r="H227" s="44">
        <f aca="true" t="shared" si="16" ref="H227:H240">E227*$I$4</f>
        <v>29.9345</v>
      </c>
      <c r="I227" s="47">
        <f aca="true" t="shared" si="17" ref="I227:I240">I226+G227-H227</f>
        <v>2412.4329999999995</v>
      </c>
    </row>
    <row r="228" spans="1:9" ht="15">
      <c r="A228" s="43">
        <v>41514</v>
      </c>
      <c r="B228" s="42" t="s">
        <v>336</v>
      </c>
      <c r="C228" s="42" t="s">
        <v>406</v>
      </c>
      <c r="D228" s="42"/>
      <c r="E228" s="81">
        <v>13.99</v>
      </c>
      <c r="F228" s="47">
        <f t="shared" si="15"/>
        <v>338.1899999999997</v>
      </c>
      <c r="G228" s="44"/>
      <c r="H228" s="44">
        <f t="shared" si="16"/>
        <v>95.83149999999999</v>
      </c>
      <c r="I228" s="47">
        <f t="shared" si="17"/>
        <v>2316.6014999999998</v>
      </c>
    </row>
    <row r="229" spans="1:9" ht="15">
      <c r="A229" s="43">
        <v>41514</v>
      </c>
      <c r="B229" s="42" t="s">
        <v>336</v>
      </c>
      <c r="C229" s="42" t="s">
        <v>407</v>
      </c>
      <c r="D229" s="42"/>
      <c r="E229" s="81">
        <v>35.42</v>
      </c>
      <c r="F229" s="47">
        <f t="shared" si="15"/>
        <v>302.7699999999997</v>
      </c>
      <c r="G229" s="44"/>
      <c r="H229" s="44">
        <f t="shared" si="16"/>
        <v>242.627</v>
      </c>
      <c r="I229" s="47">
        <f t="shared" si="17"/>
        <v>2073.9745</v>
      </c>
    </row>
    <row r="230" spans="1:9" ht="15">
      <c r="A230" s="43">
        <v>41516</v>
      </c>
      <c r="B230" s="42" t="s">
        <v>337</v>
      </c>
      <c r="C230" s="42" t="s">
        <v>42</v>
      </c>
      <c r="D230" s="42"/>
      <c r="E230" s="81">
        <v>21.87</v>
      </c>
      <c r="F230" s="47">
        <f t="shared" si="15"/>
        <v>280.8999999999997</v>
      </c>
      <c r="G230" s="44"/>
      <c r="H230" s="44">
        <f t="shared" si="16"/>
        <v>149.80949999999999</v>
      </c>
      <c r="I230" s="47">
        <f t="shared" si="17"/>
        <v>1924.1649999999997</v>
      </c>
    </row>
    <row r="231" spans="1:9" ht="15">
      <c r="A231" s="43">
        <v>41517</v>
      </c>
      <c r="B231" s="42" t="s">
        <v>338</v>
      </c>
      <c r="C231" s="42" t="s">
        <v>42</v>
      </c>
      <c r="D231" s="42"/>
      <c r="E231" s="82">
        <v>14.58</v>
      </c>
      <c r="F231" s="47">
        <f t="shared" si="15"/>
        <v>266.3199999999997</v>
      </c>
      <c r="G231" s="44"/>
      <c r="H231" s="44">
        <f t="shared" si="16"/>
        <v>99.87299999999999</v>
      </c>
      <c r="I231" s="47">
        <f t="shared" si="17"/>
        <v>1824.2919999999997</v>
      </c>
    </row>
    <row r="232" spans="1:9" ht="15">
      <c r="A232" s="43"/>
      <c r="B232" s="42"/>
      <c r="C232" s="42"/>
      <c r="D232" s="42"/>
      <c r="E232" s="44"/>
      <c r="F232" s="47">
        <f t="shared" si="15"/>
        <v>266.3199999999997</v>
      </c>
      <c r="G232" s="44"/>
      <c r="H232" s="44">
        <f t="shared" si="16"/>
        <v>0</v>
      </c>
      <c r="I232" s="47">
        <f t="shared" si="17"/>
        <v>1824.2919999999997</v>
      </c>
    </row>
    <row r="233" spans="1:9" ht="15">
      <c r="A233" s="43"/>
      <c r="B233" s="42"/>
      <c r="C233" s="42"/>
      <c r="D233" s="42"/>
      <c r="E233" s="44"/>
      <c r="F233" s="47">
        <f t="shared" si="15"/>
        <v>266.3199999999997</v>
      </c>
      <c r="G233" s="44"/>
      <c r="H233" s="44">
        <f t="shared" si="16"/>
        <v>0</v>
      </c>
      <c r="I233" s="47">
        <f t="shared" si="17"/>
        <v>1824.2919999999997</v>
      </c>
    </row>
    <row r="234" spans="1:9" ht="15">
      <c r="A234" s="43"/>
      <c r="B234" s="42"/>
      <c r="C234" s="42"/>
      <c r="D234" s="42"/>
      <c r="E234" s="44"/>
      <c r="F234" s="47">
        <f t="shared" si="15"/>
        <v>266.3199999999997</v>
      </c>
      <c r="G234" s="44"/>
      <c r="H234" s="44">
        <f t="shared" si="16"/>
        <v>0</v>
      </c>
      <c r="I234" s="47">
        <f t="shared" si="17"/>
        <v>1824.2919999999997</v>
      </c>
    </row>
    <row r="235" spans="1:9" ht="15">
      <c r="A235" s="43"/>
      <c r="B235" s="42"/>
      <c r="C235" s="42"/>
      <c r="D235" s="42"/>
      <c r="E235" s="44"/>
      <c r="F235" s="47">
        <f t="shared" si="15"/>
        <v>266.3199999999997</v>
      </c>
      <c r="G235" s="44"/>
      <c r="H235" s="44">
        <f t="shared" si="16"/>
        <v>0</v>
      </c>
      <c r="I235" s="47">
        <f t="shared" si="17"/>
        <v>1824.2919999999997</v>
      </c>
    </row>
    <row r="236" spans="1:9" ht="15">
      <c r="A236" s="43"/>
      <c r="B236" s="42"/>
      <c r="C236" s="42"/>
      <c r="D236" s="42"/>
      <c r="E236" s="44"/>
      <c r="F236" s="47">
        <f t="shared" si="15"/>
        <v>266.3199999999997</v>
      </c>
      <c r="G236" s="44"/>
      <c r="H236" s="44">
        <f t="shared" si="16"/>
        <v>0</v>
      </c>
      <c r="I236" s="47">
        <f t="shared" si="17"/>
        <v>1824.2919999999997</v>
      </c>
    </row>
    <row r="237" spans="1:9" ht="15">
      <c r="A237" s="43"/>
      <c r="B237" s="42"/>
      <c r="C237" s="42"/>
      <c r="D237" s="42"/>
      <c r="E237" s="44"/>
      <c r="F237" s="47">
        <f t="shared" si="15"/>
        <v>266.3199999999997</v>
      </c>
      <c r="G237" s="44"/>
      <c r="H237" s="44">
        <f t="shared" si="16"/>
        <v>0</v>
      </c>
      <c r="I237" s="47">
        <f t="shared" si="17"/>
        <v>1824.2919999999997</v>
      </c>
    </row>
    <row r="238" spans="1:9" ht="15">
      <c r="A238" s="43"/>
      <c r="B238" s="42"/>
      <c r="C238" s="42"/>
      <c r="D238" s="42"/>
      <c r="E238" s="44"/>
      <c r="F238" s="47">
        <f t="shared" si="15"/>
        <v>266.3199999999997</v>
      </c>
      <c r="G238" s="44"/>
      <c r="H238" s="44">
        <f t="shared" si="16"/>
        <v>0</v>
      </c>
      <c r="I238" s="47">
        <f t="shared" si="17"/>
        <v>1824.2919999999997</v>
      </c>
    </row>
    <row r="239" spans="1:9" ht="15">
      <c r="A239" s="43"/>
      <c r="B239" s="42"/>
      <c r="C239" s="42"/>
      <c r="D239" s="42"/>
      <c r="E239" s="48"/>
      <c r="F239" s="47">
        <f t="shared" si="15"/>
        <v>266.3199999999997</v>
      </c>
      <c r="G239" s="44"/>
      <c r="H239" s="44">
        <f t="shared" si="16"/>
        <v>0</v>
      </c>
      <c r="I239" s="47">
        <f t="shared" si="17"/>
        <v>1824.2919999999997</v>
      </c>
    </row>
    <row r="240" spans="1:9" ht="19.5" customHeight="1" thickBot="1">
      <c r="A240" s="43"/>
      <c r="B240" s="42"/>
      <c r="C240" s="42"/>
      <c r="D240" s="42"/>
      <c r="E240" s="45"/>
      <c r="F240" s="49">
        <f t="shared" si="15"/>
        <v>266.3199999999997</v>
      </c>
      <c r="G240" s="44"/>
      <c r="H240" s="45">
        <f t="shared" si="16"/>
        <v>0</v>
      </c>
      <c r="I240" s="49">
        <f t="shared" si="17"/>
        <v>1824.2919999999997</v>
      </c>
    </row>
    <row r="241" spans="1:9" ht="21" customHeight="1">
      <c r="A241" s="43"/>
      <c r="B241" s="42"/>
      <c r="C241" s="42"/>
      <c r="D241" s="42"/>
      <c r="E241" s="48">
        <f>SUM(E207:E240)</f>
        <v>286.19</v>
      </c>
      <c r="F241" s="31">
        <f>D206-E241</f>
        <v>266.32</v>
      </c>
      <c r="G241" s="32"/>
      <c r="H241" s="33">
        <f>SUM(H207:H240)</f>
        <v>1960.4015000000002</v>
      </c>
      <c r="I241" s="31">
        <f>SUM(G206:G208)-H241</f>
        <v>1824.2919999999997</v>
      </c>
    </row>
    <row r="242" spans="1:9" ht="96" customHeight="1">
      <c r="A242" s="43"/>
      <c r="B242" s="42"/>
      <c r="C242" s="42"/>
      <c r="D242" s="42"/>
      <c r="E242" s="48"/>
      <c r="F242" s="31"/>
      <c r="G242" s="32"/>
      <c r="H242" s="33"/>
      <c r="I242" s="31"/>
    </row>
    <row r="243" spans="6:7" ht="15">
      <c r="F243" s="40"/>
      <c r="G243" s="40"/>
    </row>
    <row r="244" spans="1:9" ht="18.75">
      <c r="A244" s="94" t="str">
        <f>+A1</f>
        <v>PROYECTO "SISTEMA DE AGUA NUEVA AMERICA"</v>
      </c>
      <c r="B244" s="94"/>
      <c r="C244" s="94"/>
      <c r="D244" s="94"/>
      <c r="E244" s="94"/>
      <c r="F244" s="94"/>
      <c r="G244" s="30"/>
      <c r="H244" s="30"/>
      <c r="I244" s="30"/>
    </row>
    <row r="245" spans="1:9" ht="15.75">
      <c r="A245" s="95" t="str">
        <f>+A2</f>
        <v>*** INFORME ECONOMICO MES DE AGOSTO***</v>
      </c>
      <c r="B245" s="95"/>
      <c r="C245" s="95"/>
      <c r="D245" s="95"/>
      <c r="E245" s="95"/>
      <c r="F245" s="95"/>
      <c r="G245" s="34"/>
      <c r="H245" s="34"/>
      <c r="I245" s="34"/>
    </row>
    <row r="246" spans="1:9" ht="15">
      <c r="A246" s="40"/>
      <c r="B246" s="40"/>
      <c r="C246" s="40"/>
      <c r="D246" s="40"/>
      <c r="E246" s="40"/>
      <c r="F246" s="40"/>
      <c r="G246" s="40"/>
      <c r="H246" s="5" t="s">
        <v>8</v>
      </c>
      <c r="I246" s="4">
        <f>+I202</f>
        <v>6.85</v>
      </c>
    </row>
    <row r="247" spans="1:7" ht="15">
      <c r="A247" s="40"/>
      <c r="B247" s="40"/>
      <c r="C247" s="40"/>
      <c r="D247" s="40"/>
      <c r="E247" s="40"/>
      <c r="F247" s="40"/>
      <c r="G247" s="40"/>
    </row>
    <row r="248" spans="1:9" ht="15">
      <c r="A248" s="96" t="s">
        <v>0</v>
      </c>
      <c r="B248" s="97" t="s">
        <v>16</v>
      </c>
      <c r="C248" s="98"/>
      <c r="D248" s="99" t="s">
        <v>6</v>
      </c>
      <c r="E248" s="100"/>
      <c r="F248" s="101"/>
      <c r="G248" s="102" t="s">
        <v>7</v>
      </c>
      <c r="H248" s="102"/>
      <c r="I248" s="102"/>
    </row>
    <row r="249" spans="1:9" ht="15">
      <c r="A249" s="96"/>
      <c r="B249" s="103" t="s">
        <v>1</v>
      </c>
      <c r="C249" s="104"/>
      <c r="D249" s="7" t="s">
        <v>14</v>
      </c>
      <c r="E249" s="8" t="s">
        <v>15</v>
      </c>
      <c r="F249" s="9" t="s">
        <v>4</v>
      </c>
      <c r="G249" s="7" t="s">
        <v>14</v>
      </c>
      <c r="H249" s="8" t="s">
        <v>15</v>
      </c>
      <c r="I249" s="9" t="s">
        <v>4</v>
      </c>
    </row>
    <row r="250" spans="1:9" ht="15">
      <c r="A250" s="46"/>
      <c r="B250" s="93" t="s">
        <v>35</v>
      </c>
      <c r="C250" s="93"/>
      <c r="D250" s="6">
        <f>+JULIO!F195</f>
        <v>398.1199999999998</v>
      </c>
      <c r="E250" s="6">
        <f>+E38</f>
        <v>69.71999999999998</v>
      </c>
      <c r="F250" s="6">
        <f>D250-E250</f>
        <v>328.3999999999998</v>
      </c>
      <c r="G250" s="6">
        <f aca="true" t="shared" si="18" ref="G250:H254">D250*$I$246</f>
        <v>2727.1219999999985</v>
      </c>
      <c r="H250" s="6">
        <f t="shared" si="18"/>
        <v>477.5819999999999</v>
      </c>
      <c r="I250" s="6">
        <f>G250-H250</f>
        <v>2249.5399999999986</v>
      </c>
    </row>
    <row r="251" spans="1:9" ht="15">
      <c r="A251" s="46"/>
      <c r="B251" s="92" t="s">
        <v>12</v>
      </c>
      <c r="C251" s="92"/>
      <c r="D251" s="6">
        <f>+JULIO!F196</f>
        <v>650.24</v>
      </c>
      <c r="E251" s="6">
        <f>+E83</f>
        <v>318.88</v>
      </c>
      <c r="F251" s="6">
        <f>D251-E251</f>
        <v>331.36</v>
      </c>
      <c r="G251" s="6">
        <f t="shared" si="18"/>
        <v>4454.144</v>
      </c>
      <c r="H251" s="6">
        <f t="shared" si="18"/>
        <v>2184.328</v>
      </c>
      <c r="I251" s="6">
        <f>G251-H251</f>
        <v>2269.8160000000003</v>
      </c>
    </row>
    <row r="252" spans="1:9" ht="15">
      <c r="A252" s="46"/>
      <c r="B252" s="92" t="s">
        <v>36</v>
      </c>
      <c r="C252" s="92"/>
      <c r="D252" s="6">
        <f>+JULIO!F197</f>
        <v>626.76</v>
      </c>
      <c r="E252" s="6">
        <f>+E156</f>
        <v>162.78233236151607</v>
      </c>
      <c r="F252" s="6">
        <f>D252-E252</f>
        <v>463.9776676384839</v>
      </c>
      <c r="G252" s="6">
        <f t="shared" si="18"/>
        <v>4293.306</v>
      </c>
      <c r="H252" s="6">
        <f t="shared" si="18"/>
        <v>1115.058976676385</v>
      </c>
      <c r="I252" s="6">
        <f>G252-H252</f>
        <v>3178.2470233236145</v>
      </c>
    </row>
    <row r="253" spans="1:9" ht="15">
      <c r="A253" s="46"/>
      <c r="B253" s="92" t="s">
        <v>37</v>
      </c>
      <c r="C253" s="92"/>
      <c r="D253" s="6">
        <f>+JULIO!F198</f>
        <v>12061.62390670554</v>
      </c>
      <c r="E253" s="6">
        <f>+E182</f>
        <v>0</v>
      </c>
      <c r="F253" s="6">
        <f>D253-E253</f>
        <v>12061.62390670554</v>
      </c>
      <c r="G253" s="6">
        <f t="shared" si="18"/>
        <v>82622.12376093294</v>
      </c>
      <c r="H253" s="6">
        <f t="shared" si="18"/>
        <v>0</v>
      </c>
      <c r="I253" s="6">
        <f>G253-H253</f>
        <v>82622.12376093294</v>
      </c>
    </row>
    <row r="254" spans="1:10" ht="15">
      <c r="A254" s="46"/>
      <c r="B254" s="92" t="s">
        <v>13</v>
      </c>
      <c r="C254" s="92"/>
      <c r="D254" s="6">
        <f>+JULIO!F199</f>
        <v>552.51</v>
      </c>
      <c r="E254" s="6">
        <f>+E241</f>
        <v>286.19</v>
      </c>
      <c r="F254" s="6">
        <f>D254-E254</f>
        <v>266.32</v>
      </c>
      <c r="G254" s="6">
        <f t="shared" si="18"/>
        <v>3784.6935</v>
      </c>
      <c r="H254" s="6">
        <f t="shared" si="18"/>
        <v>1960.4015</v>
      </c>
      <c r="I254" s="6">
        <f>G254-H254</f>
        <v>1824.292</v>
      </c>
      <c r="J254" s="2"/>
    </row>
    <row r="255" spans="1:9" ht="15">
      <c r="A255" s="46"/>
      <c r="B255" s="92"/>
      <c r="C255" s="92"/>
      <c r="D255" s="6"/>
      <c r="E255" s="6"/>
      <c r="F255" s="6"/>
      <c r="G255" s="6"/>
      <c r="H255" s="6"/>
      <c r="I255" s="6"/>
    </row>
    <row r="256" spans="1:9" ht="15">
      <c r="A256" s="46"/>
      <c r="B256" s="92"/>
      <c r="C256" s="92"/>
      <c r="D256" s="6"/>
      <c r="E256" s="6"/>
      <c r="F256" s="6"/>
      <c r="G256" s="6"/>
      <c r="H256" s="6"/>
      <c r="I256" s="6"/>
    </row>
    <row r="257" spans="1:9" ht="15.75" thickBot="1">
      <c r="A257" s="46"/>
      <c r="B257" s="92"/>
      <c r="C257" s="92"/>
      <c r="D257" s="13"/>
      <c r="E257" s="11"/>
      <c r="F257" s="11"/>
      <c r="G257" s="11"/>
      <c r="H257" s="6"/>
      <c r="I257" s="11"/>
    </row>
    <row r="258" spans="1:11" ht="15.75" thickBot="1">
      <c r="A258" s="46"/>
      <c r="B258" s="46"/>
      <c r="C258" s="10" t="s">
        <v>10</v>
      </c>
      <c r="D258" s="12">
        <f>SUM(D250:D257)</f>
        <v>14289.253906705539</v>
      </c>
      <c r="E258" s="12">
        <f>SUM(E250:E257)</f>
        <v>837.5723323615161</v>
      </c>
      <c r="F258" s="12">
        <f>SUM(F250:F257)</f>
        <v>13451.681574344024</v>
      </c>
      <c r="G258" s="12">
        <f>SUM(G250:G256)</f>
        <v>97881.38926093293</v>
      </c>
      <c r="H258" s="12">
        <f>SUM(H250:H256)</f>
        <v>5737.370476676385</v>
      </c>
      <c r="I258" s="12">
        <f>SUM(I250:I256)</f>
        <v>92144.01878425655</v>
      </c>
      <c r="K258" s="40" t="s">
        <v>30</v>
      </c>
    </row>
  </sheetData>
  <sheetProtection/>
  <mergeCells count="45">
    <mergeCell ref="B256:C256"/>
    <mergeCell ref="B257:C257"/>
    <mergeCell ref="B250:C250"/>
    <mergeCell ref="B251:C251"/>
    <mergeCell ref="B252:C252"/>
    <mergeCell ref="B253:C253"/>
    <mergeCell ref="B254:C254"/>
    <mergeCell ref="B255:C255"/>
    <mergeCell ref="A244:F244"/>
    <mergeCell ref="A245:F245"/>
    <mergeCell ref="A248:A249"/>
    <mergeCell ref="B248:C248"/>
    <mergeCell ref="D248:F248"/>
    <mergeCell ref="G248:I248"/>
    <mergeCell ref="B249:C249"/>
    <mergeCell ref="A199:I199"/>
    <mergeCell ref="A200:F200"/>
    <mergeCell ref="A204:A205"/>
    <mergeCell ref="B204:B205"/>
    <mergeCell ref="D204:F204"/>
    <mergeCell ref="G204:I204"/>
    <mergeCell ref="A166:I166"/>
    <mergeCell ref="A167:F167"/>
    <mergeCell ref="A171:A172"/>
    <mergeCell ref="B171:B172"/>
    <mergeCell ref="D171:F171"/>
    <mergeCell ref="G171:I171"/>
    <mergeCell ref="A85:I85"/>
    <mergeCell ref="A86:I86"/>
    <mergeCell ref="A90:A91"/>
    <mergeCell ref="B90:B91"/>
    <mergeCell ref="D90:F90"/>
    <mergeCell ref="G90:I90"/>
    <mergeCell ref="A46:I46"/>
    <mergeCell ref="A47:F47"/>
    <mergeCell ref="A51:A52"/>
    <mergeCell ref="B51:B52"/>
    <mergeCell ref="D51:F51"/>
    <mergeCell ref="G51:I51"/>
    <mergeCell ref="A1:I1"/>
    <mergeCell ref="A2:F2"/>
    <mergeCell ref="A6:A7"/>
    <mergeCell ref="B6:B7"/>
    <mergeCell ref="D6:F6"/>
    <mergeCell ref="G6:I6"/>
  </mergeCells>
  <printOptions/>
  <pageMargins left="0.7" right="0.7" top="0.45" bottom="0.3" header="0.25" footer="0.3"/>
  <pageSetup horizontalDpi="600" verticalDpi="600" orientation="landscape" r:id="rId2"/>
  <headerFooter scaleWithDoc="0" alignWithMargins="0"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7"/>
  <sheetViews>
    <sheetView zoomScalePageLayoutView="0" workbookViewId="0" topLeftCell="A1">
      <pane xSplit="1" ySplit="3" topLeftCell="B18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203" sqref="C203"/>
    </sheetView>
  </sheetViews>
  <sheetFormatPr defaultColWidth="11.421875" defaultRowHeight="15"/>
  <cols>
    <col min="1" max="1" width="8.7109375" style="15" bestFit="1" customWidth="1"/>
    <col min="2" max="2" width="7.8515625" style="15" customWidth="1"/>
    <col min="3" max="3" width="39.28125" style="15" customWidth="1"/>
    <col min="4" max="4" width="11.28125" style="15" customWidth="1"/>
    <col min="5" max="5" width="9.8515625" style="15" customWidth="1"/>
    <col min="6" max="7" width="10.28125" style="15" customWidth="1"/>
    <col min="8" max="8" width="11.421875" style="40" customWidth="1"/>
    <col min="9" max="9" width="11.57421875" style="40" bestFit="1" customWidth="1"/>
    <col min="10" max="16384" width="11.421875" style="40" customWidth="1"/>
  </cols>
  <sheetData>
    <row r="1" spans="1:9" ht="18.75">
      <c r="A1" s="94" t="s">
        <v>51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46</v>
      </c>
      <c r="B2" s="95"/>
      <c r="C2" s="95"/>
      <c r="D2" s="95"/>
      <c r="E2" s="95"/>
      <c r="F2" s="95"/>
      <c r="G2" s="34"/>
      <c r="H2" s="34"/>
      <c r="I2" s="34"/>
    </row>
    <row r="3" spans="1:10" s="16" customFormat="1" ht="15">
      <c r="A3" s="17"/>
      <c r="B3" s="17"/>
      <c r="C3" s="17"/>
      <c r="D3" s="18"/>
      <c r="E3" s="17"/>
      <c r="F3" s="18"/>
      <c r="G3" s="17"/>
      <c r="H3" s="19"/>
      <c r="I3" s="19"/>
      <c r="J3" s="19"/>
    </row>
    <row r="4" spans="1:9" ht="15">
      <c r="A4" s="40"/>
      <c r="B4" s="40"/>
      <c r="C4" s="40"/>
      <c r="D4" s="40"/>
      <c r="E4" s="40"/>
      <c r="F4" s="40"/>
      <c r="G4" s="40"/>
      <c r="H4" s="23" t="s">
        <v>8</v>
      </c>
      <c r="I4" s="24">
        <v>6.85</v>
      </c>
    </row>
    <row r="5" spans="1:7" ht="15">
      <c r="A5" s="40"/>
      <c r="B5" s="40"/>
      <c r="C5" s="40"/>
      <c r="D5" s="40"/>
      <c r="E5" s="40"/>
      <c r="F5" s="40"/>
      <c r="G5" s="40"/>
    </row>
    <row r="6" spans="1:9" ht="15">
      <c r="A6" s="96" t="s">
        <v>0</v>
      </c>
      <c r="B6" s="105" t="s">
        <v>9</v>
      </c>
      <c r="C6" s="71" t="s">
        <v>31</v>
      </c>
      <c r="D6" s="102" t="s">
        <v>6</v>
      </c>
      <c r="E6" s="102"/>
      <c r="F6" s="102"/>
      <c r="G6" s="102" t="s">
        <v>7</v>
      </c>
      <c r="H6" s="102"/>
      <c r="I6" s="102"/>
    </row>
    <row r="7" spans="1:9" ht="15">
      <c r="A7" s="96"/>
      <c r="B7" s="105"/>
      <c r="C7" s="7" t="s">
        <v>1</v>
      </c>
      <c r="D7" s="7" t="s">
        <v>2</v>
      </c>
      <c r="E7" s="8" t="s">
        <v>3</v>
      </c>
      <c r="F7" s="9" t="s">
        <v>4</v>
      </c>
      <c r="G7" s="7" t="s">
        <v>2</v>
      </c>
      <c r="H7" s="7" t="s">
        <v>5</v>
      </c>
      <c r="I7" s="7" t="s">
        <v>4</v>
      </c>
    </row>
    <row r="8" spans="1:9" ht="15">
      <c r="A8" s="21"/>
      <c r="B8" s="20"/>
      <c r="C8" s="1" t="s">
        <v>72</v>
      </c>
      <c r="D8" s="27">
        <f>+MAYO!F189</f>
        <v>468.31999999999977</v>
      </c>
      <c r="E8" s="25"/>
      <c r="F8" s="26">
        <f>D8-E8</f>
        <v>468.31999999999977</v>
      </c>
      <c r="G8" s="27">
        <f>F8*I4</f>
        <v>3207.9919999999984</v>
      </c>
      <c r="H8" s="25"/>
      <c r="I8" s="26">
        <f>G8-H8</f>
        <v>3207.9919999999984</v>
      </c>
    </row>
    <row r="9" spans="1:9" ht="15">
      <c r="A9" s="43">
        <v>41426</v>
      </c>
      <c r="B9" s="42" t="s">
        <v>215</v>
      </c>
      <c r="C9" s="42" t="s">
        <v>228</v>
      </c>
      <c r="D9" s="42"/>
      <c r="E9" s="81">
        <v>2.92</v>
      </c>
      <c r="F9" s="47">
        <f>F8+D9-E9</f>
        <v>465.39999999999975</v>
      </c>
      <c r="G9" s="44"/>
      <c r="H9" s="44">
        <f>E9*$I$4</f>
        <v>20.002</v>
      </c>
      <c r="I9" s="47">
        <f>I8+G9-H9</f>
        <v>3187.9899999999984</v>
      </c>
    </row>
    <row r="10" spans="1:9" ht="15">
      <c r="A10" s="43">
        <v>41426</v>
      </c>
      <c r="B10" s="42" t="s">
        <v>216</v>
      </c>
      <c r="C10" s="42" t="s">
        <v>229</v>
      </c>
      <c r="D10" s="42"/>
      <c r="E10" s="81">
        <v>7.94</v>
      </c>
      <c r="F10" s="47">
        <f>F9+D10-E10</f>
        <v>457.45999999999975</v>
      </c>
      <c r="G10" s="44"/>
      <c r="H10" s="44">
        <f>E10*$I$4</f>
        <v>54.389</v>
      </c>
      <c r="I10" s="47">
        <f>I9+G10-H10</f>
        <v>3133.6009999999983</v>
      </c>
    </row>
    <row r="11" spans="1:9" ht="15">
      <c r="A11" s="43">
        <v>41426</v>
      </c>
      <c r="B11" s="42" t="s">
        <v>217</v>
      </c>
      <c r="C11" s="42" t="s">
        <v>230</v>
      </c>
      <c r="D11" s="42"/>
      <c r="E11" s="81">
        <v>4.66</v>
      </c>
      <c r="F11" s="47">
        <f aca="true" t="shared" si="0" ref="F11:F37">F10+D11-E11</f>
        <v>452.7999999999997</v>
      </c>
      <c r="G11" s="44"/>
      <c r="H11" s="44">
        <f aca="true" t="shared" si="1" ref="H11:H37">E11*$I$4</f>
        <v>31.921</v>
      </c>
      <c r="I11" s="47">
        <f aca="true" t="shared" si="2" ref="I11:I37">I10+G11-H11</f>
        <v>3101.6799999999985</v>
      </c>
    </row>
    <row r="12" spans="1:9" ht="15">
      <c r="A12" s="43">
        <v>41443</v>
      </c>
      <c r="B12" s="42" t="s">
        <v>218</v>
      </c>
      <c r="C12" s="42" t="s">
        <v>614</v>
      </c>
      <c r="D12" s="42"/>
      <c r="E12" s="82">
        <v>8.75</v>
      </c>
      <c r="F12" s="47">
        <f t="shared" si="0"/>
        <v>444.0499999999997</v>
      </c>
      <c r="G12" s="44"/>
      <c r="H12" s="44">
        <f t="shared" si="1"/>
        <v>59.9375</v>
      </c>
      <c r="I12" s="47">
        <f t="shared" si="2"/>
        <v>3041.7424999999985</v>
      </c>
    </row>
    <row r="13" spans="1:9" ht="15">
      <c r="A13" s="43"/>
      <c r="B13" s="42"/>
      <c r="C13" s="42"/>
      <c r="D13" s="42"/>
      <c r="E13" s="44"/>
      <c r="F13" s="47">
        <f t="shared" si="0"/>
        <v>444.0499999999997</v>
      </c>
      <c r="G13" s="44"/>
      <c r="H13" s="44">
        <f t="shared" si="1"/>
        <v>0</v>
      </c>
      <c r="I13" s="47">
        <f t="shared" si="2"/>
        <v>3041.7424999999985</v>
      </c>
    </row>
    <row r="14" spans="1:9" ht="15">
      <c r="A14" s="43"/>
      <c r="B14" s="42"/>
      <c r="C14" s="42"/>
      <c r="D14" s="42"/>
      <c r="E14" s="44"/>
      <c r="F14" s="47">
        <f t="shared" si="0"/>
        <v>444.0499999999997</v>
      </c>
      <c r="G14" s="44"/>
      <c r="H14" s="44">
        <f t="shared" si="1"/>
        <v>0</v>
      </c>
      <c r="I14" s="47">
        <f t="shared" si="2"/>
        <v>3041.7424999999985</v>
      </c>
    </row>
    <row r="15" spans="1:9" ht="15">
      <c r="A15" s="43"/>
      <c r="B15" s="42"/>
      <c r="C15" s="42"/>
      <c r="D15" s="42"/>
      <c r="E15" s="44"/>
      <c r="F15" s="47">
        <f t="shared" si="0"/>
        <v>444.0499999999997</v>
      </c>
      <c r="G15" s="44"/>
      <c r="H15" s="44">
        <f t="shared" si="1"/>
        <v>0</v>
      </c>
      <c r="I15" s="47">
        <f t="shared" si="2"/>
        <v>3041.7424999999985</v>
      </c>
    </row>
    <row r="16" spans="1:9" ht="15">
      <c r="A16" s="43"/>
      <c r="B16" s="42"/>
      <c r="C16" s="42"/>
      <c r="D16" s="42"/>
      <c r="E16" s="44"/>
      <c r="F16" s="47">
        <f t="shared" si="0"/>
        <v>444.0499999999997</v>
      </c>
      <c r="G16" s="44"/>
      <c r="H16" s="44">
        <f t="shared" si="1"/>
        <v>0</v>
      </c>
      <c r="I16" s="47">
        <f t="shared" si="2"/>
        <v>3041.7424999999985</v>
      </c>
    </row>
    <row r="17" spans="1:9" ht="15">
      <c r="A17" s="43"/>
      <c r="B17" s="42"/>
      <c r="C17" s="42"/>
      <c r="D17" s="42"/>
      <c r="E17" s="44"/>
      <c r="F17" s="47">
        <f t="shared" si="0"/>
        <v>444.0499999999997</v>
      </c>
      <c r="G17" s="44"/>
      <c r="H17" s="44">
        <f t="shared" si="1"/>
        <v>0</v>
      </c>
      <c r="I17" s="47">
        <f t="shared" si="2"/>
        <v>3041.7424999999985</v>
      </c>
    </row>
    <row r="18" spans="1:9" ht="15">
      <c r="A18" s="43"/>
      <c r="B18" s="42"/>
      <c r="C18" s="42"/>
      <c r="D18" s="42"/>
      <c r="E18" s="44"/>
      <c r="F18" s="47">
        <f t="shared" si="0"/>
        <v>444.0499999999997</v>
      </c>
      <c r="G18" s="44"/>
      <c r="H18" s="44">
        <f t="shared" si="1"/>
        <v>0</v>
      </c>
      <c r="I18" s="47">
        <f t="shared" si="2"/>
        <v>3041.7424999999985</v>
      </c>
    </row>
    <row r="19" spans="1:9" ht="15">
      <c r="A19" s="43"/>
      <c r="B19" s="42"/>
      <c r="C19" s="42"/>
      <c r="D19" s="42"/>
      <c r="E19" s="44"/>
      <c r="F19" s="47">
        <f t="shared" si="0"/>
        <v>444.0499999999997</v>
      </c>
      <c r="G19" s="44"/>
      <c r="H19" s="44">
        <f t="shared" si="1"/>
        <v>0</v>
      </c>
      <c r="I19" s="47">
        <f t="shared" si="2"/>
        <v>3041.7424999999985</v>
      </c>
    </row>
    <row r="20" spans="1:9" ht="15">
      <c r="A20" s="43"/>
      <c r="B20" s="42"/>
      <c r="C20" s="42"/>
      <c r="D20" s="42"/>
      <c r="E20" s="44"/>
      <c r="F20" s="47">
        <f t="shared" si="0"/>
        <v>444.0499999999997</v>
      </c>
      <c r="G20" s="44"/>
      <c r="H20" s="44">
        <f t="shared" si="1"/>
        <v>0</v>
      </c>
      <c r="I20" s="47">
        <f t="shared" si="2"/>
        <v>3041.7424999999985</v>
      </c>
    </row>
    <row r="21" spans="1:9" ht="15">
      <c r="A21" s="43"/>
      <c r="B21" s="42"/>
      <c r="C21" s="42"/>
      <c r="D21" s="42"/>
      <c r="E21" s="44"/>
      <c r="F21" s="47">
        <f t="shared" si="0"/>
        <v>444.0499999999997</v>
      </c>
      <c r="G21" s="44"/>
      <c r="H21" s="44">
        <f t="shared" si="1"/>
        <v>0</v>
      </c>
      <c r="I21" s="47">
        <f t="shared" si="2"/>
        <v>3041.7424999999985</v>
      </c>
    </row>
    <row r="22" spans="1:9" ht="15">
      <c r="A22" s="43"/>
      <c r="B22" s="42"/>
      <c r="C22" s="42"/>
      <c r="D22" s="42"/>
      <c r="E22" s="44"/>
      <c r="F22" s="47">
        <f t="shared" si="0"/>
        <v>444.0499999999997</v>
      </c>
      <c r="G22" s="44"/>
      <c r="H22" s="44">
        <f t="shared" si="1"/>
        <v>0</v>
      </c>
      <c r="I22" s="47">
        <f t="shared" si="2"/>
        <v>3041.7424999999985</v>
      </c>
    </row>
    <row r="23" spans="1:9" ht="15">
      <c r="A23" s="43"/>
      <c r="B23" s="42"/>
      <c r="C23" s="42"/>
      <c r="D23" s="42"/>
      <c r="E23" s="44"/>
      <c r="F23" s="47">
        <f t="shared" si="0"/>
        <v>444.0499999999997</v>
      </c>
      <c r="G23" s="44"/>
      <c r="H23" s="44">
        <f t="shared" si="1"/>
        <v>0</v>
      </c>
      <c r="I23" s="47">
        <f t="shared" si="2"/>
        <v>3041.7424999999985</v>
      </c>
    </row>
    <row r="24" spans="1:9" ht="15">
      <c r="A24" s="43"/>
      <c r="B24" s="42"/>
      <c r="C24" s="42"/>
      <c r="D24" s="42"/>
      <c r="E24" s="44"/>
      <c r="F24" s="47">
        <f t="shared" si="0"/>
        <v>444.0499999999997</v>
      </c>
      <c r="G24" s="44"/>
      <c r="H24" s="44">
        <f t="shared" si="1"/>
        <v>0</v>
      </c>
      <c r="I24" s="47">
        <f t="shared" si="2"/>
        <v>3041.7424999999985</v>
      </c>
    </row>
    <row r="25" spans="1:9" ht="15">
      <c r="A25" s="43"/>
      <c r="B25" s="42"/>
      <c r="C25" s="42"/>
      <c r="D25" s="42"/>
      <c r="E25" s="44"/>
      <c r="F25" s="47">
        <f t="shared" si="0"/>
        <v>444.0499999999997</v>
      </c>
      <c r="G25" s="44"/>
      <c r="H25" s="44">
        <f t="shared" si="1"/>
        <v>0</v>
      </c>
      <c r="I25" s="47">
        <f t="shared" si="2"/>
        <v>3041.7424999999985</v>
      </c>
    </row>
    <row r="26" spans="1:9" ht="15">
      <c r="A26" s="43"/>
      <c r="B26" s="42"/>
      <c r="C26" s="42"/>
      <c r="D26" s="42"/>
      <c r="E26" s="44"/>
      <c r="F26" s="47">
        <f t="shared" si="0"/>
        <v>444.0499999999997</v>
      </c>
      <c r="G26" s="44"/>
      <c r="H26" s="44">
        <f t="shared" si="1"/>
        <v>0</v>
      </c>
      <c r="I26" s="47">
        <f t="shared" si="2"/>
        <v>3041.7424999999985</v>
      </c>
    </row>
    <row r="27" spans="1:9" ht="15">
      <c r="A27" s="43"/>
      <c r="B27" s="42"/>
      <c r="C27" s="42"/>
      <c r="D27" s="42"/>
      <c r="E27" s="44"/>
      <c r="F27" s="47">
        <f t="shared" si="0"/>
        <v>444.0499999999997</v>
      </c>
      <c r="G27" s="44"/>
      <c r="H27" s="44">
        <f t="shared" si="1"/>
        <v>0</v>
      </c>
      <c r="I27" s="47">
        <f t="shared" si="2"/>
        <v>3041.7424999999985</v>
      </c>
    </row>
    <row r="28" spans="1:9" ht="15">
      <c r="A28" s="43"/>
      <c r="B28" s="42"/>
      <c r="C28" s="42"/>
      <c r="D28" s="42"/>
      <c r="E28" s="44"/>
      <c r="F28" s="47">
        <f t="shared" si="0"/>
        <v>444.0499999999997</v>
      </c>
      <c r="G28" s="44"/>
      <c r="H28" s="44">
        <f t="shared" si="1"/>
        <v>0</v>
      </c>
      <c r="I28" s="47">
        <f t="shared" si="2"/>
        <v>3041.7424999999985</v>
      </c>
    </row>
    <row r="29" spans="1:9" ht="15">
      <c r="A29" s="43"/>
      <c r="B29" s="42"/>
      <c r="C29" s="42"/>
      <c r="D29" s="42"/>
      <c r="E29" s="44"/>
      <c r="F29" s="47">
        <f t="shared" si="0"/>
        <v>444.0499999999997</v>
      </c>
      <c r="G29" s="44"/>
      <c r="H29" s="44">
        <f t="shared" si="1"/>
        <v>0</v>
      </c>
      <c r="I29" s="47">
        <f t="shared" si="2"/>
        <v>3041.7424999999985</v>
      </c>
    </row>
    <row r="30" spans="1:9" ht="15">
      <c r="A30" s="43"/>
      <c r="B30" s="42"/>
      <c r="C30" s="42"/>
      <c r="D30" s="42"/>
      <c r="E30" s="44"/>
      <c r="F30" s="47">
        <f t="shared" si="0"/>
        <v>444.0499999999997</v>
      </c>
      <c r="G30" s="44"/>
      <c r="H30" s="44">
        <f t="shared" si="1"/>
        <v>0</v>
      </c>
      <c r="I30" s="47">
        <f t="shared" si="2"/>
        <v>3041.7424999999985</v>
      </c>
    </row>
    <row r="31" spans="1:9" ht="15">
      <c r="A31" s="43"/>
      <c r="B31" s="42"/>
      <c r="C31" s="42"/>
      <c r="D31" s="42"/>
      <c r="E31" s="44"/>
      <c r="F31" s="47">
        <f t="shared" si="0"/>
        <v>444.0499999999997</v>
      </c>
      <c r="G31" s="44"/>
      <c r="H31" s="44">
        <f t="shared" si="1"/>
        <v>0</v>
      </c>
      <c r="I31" s="47">
        <f t="shared" si="2"/>
        <v>3041.7424999999985</v>
      </c>
    </row>
    <row r="32" spans="1:9" ht="15">
      <c r="A32" s="43"/>
      <c r="B32" s="42"/>
      <c r="C32" s="42"/>
      <c r="D32" s="42"/>
      <c r="E32" s="44"/>
      <c r="F32" s="47">
        <f t="shared" si="0"/>
        <v>444.0499999999997</v>
      </c>
      <c r="G32" s="44"/>
      <c r="H32" s="44">
        <f t="shared" si="1"/>
        <v>0</v>
      </c>
      <c r="I32" s="47">
        <f t="shared" si="2"/>
        <v>3041.7424999999985</v>
      </c>
    </row>
    <row r="33" spans="1:9" ht="15">
      <c r="A33" s="43"/>
      <c r="B33" s="42"/>
      <c r="C33" s="42"/>
      <c r="D33" s="42"/>
      <c r="E33" s="44"/>
      <c r="F33" s="47">
        <f t="shared" si="0"/>
        <v>444.0499999999997</v>
      </c>
      <c r="G33" s="44"/>
      <c r="H33" s="44">
        <f t="shared" si="1"/>
        <v>0</v>
      </c>
      <c r="I33" s="47">
        <f t="shared" si="2"/>
        <v>3041.7424999999985</v>
      </c>
    </row>
    <row r="34" spans="1:9" ht="15">
      <c r="A34" s="43"/>
      <c r="B34" s="42"/>
      <c r="C34" s="42"/>
      <c r="D34" s="42"/>
      <c r="E34" s="44"/>
      <c r="F34" s="47">
        <f t="shared" si="0"/>
        <v>444.0499999999997</v>
      </c>
      <c r="G34" s="44"/>
      <c r="H34" s="44">
        <f t="shared" si="1"/>
        <v>0</v>
      </c>
      <c r="I34" s="47">
        <f t="shared" si="2"/>
        <v>3041.7424999999985</v>
      </c>
    </row>
    <row r="35" spans="1:9" ht="15">
      <c r="A35" s="43"/>
      <c r="B35" s="42"/>
      <c r="C35" s="42"/>
      <c r="D35" s="42"/>
      <c r="E35" s="44"/>
      <c r="F35" s="47">
        <f t="shared" si="0"/>
        <v>444.0499999999997</v>
      </c>
      <c r="G35" s="44"/>
      <c r="H35" s="44">
        <f t="shared" si="1"/>
        <v>0</v>
      </c>
      <c r="I35" s="47">
        <f t="shared" si="2"/>
        <v>3041.7424999999985</v>
      </c>
    </row>
    <row r="36" spans="1:9" ht="15">
      <c r="A36" s="43"/>
      <c r="B36" s="42"/>
      <c r="C36" s="42"/>
      <c r="D36" s="42"/>
      <c r="E36" s="44"/>
      <c r="F36" s="47">
        <f t="shared" si="0"/>
        <v>444.0499999999997</v>
      </c>
      <c r="G36" s="44"/>
      <c r="H36" s="44">
        <f t="shared" si="1"/>
        <v>0</v>
      </c>
      <c r="I36" s="47">
        <f t="shared" si="2"/>
        <v>3041.7424999999985</v>
      </c>
    </row>
    <row r="37" spans="1:9" ht="15.75" thickBot="1">
      <c r="A37" s="43"/>
      <c r="B37" s="42"/>
      <c r="C37" s="42"/>
      <c r="D37" s="42"/>
      <c r="E37" s="45"/>
      <c r="F37" s="49">
        <f t="shared" si="0"/>
        <v>444.0499999999997</v>
      </c>
      <c r="G37" s="45"/>
      <c r="H37" s="45">
        <f t="shared" si="1"/>
        <v>0</v>
      </c>
      <c r="I37" s="49">
        <f t="shared" si="2"/>
        <v>3041.7424999999985</v>
      </c>
    </row>
    <row r="38" spans="1:9" ht="15">
      <c r="A38" s="43"/>
      <c r="B38" s="22"/>
      <c r="C38" s="42"/>
      <c r="D38" s="42"/>
      <c r="E38" s="44">
        <f>SUM(E9:E37)</f>
        <v>24.27</v>
      </c>
      <c r="F38" s="31">
        <f>D8-E38</f>
        <v>444.0499999999998</v>
      </c>
      <c r="G38" s="44"/>
      <c r="H38" s="44">
        <f>SUM(H9:H37)</f>
        <v>166.2495</v>
      </c>
      <c r="I38" s="31">
        <f>G8-H38</f>
        <v>3041.7424999999985</v>
      </c>
    </row>
    <row r="39" spans="1:8" ht="9" customHeight="1">
      <c r="A39" s="43"/>
      <c r="B39" s="22"/>
      <c r="C39" s="42"/>
      <c r="D39" s="42"/>
      <c r="E39" s="44"/>
      <c r="F39" s="40"/>
      <c r="G39" s="44"/>
      <c r="H39" s="44"/>
    </row>
    <row r="40" spans="1:8" ht="15" hidden="1">
      <c r="A40" s="43"/>
      <c r="B40" s="22"/>
      <c r="C40" s="42"/>
      <c r="D40" s="42"/>
      <c r="E40" s="44"/>
      <c r="F40" s="40"/>
      <c r="G40" s="44"/>
      <c r="H40" s="44"/>
    </row>
    <row r="41" spans="1:8" ht="36" customHeight="1" hidden="1">
      <c r="A41" s="43"/>
      <c r="B41" s="22"/>
      <c r="C41" s="42"/>
      <c r="D41" s="42"/>
      <c r="E41" s="44"/>
      <c r="F41" s="40"/>
      <c r="G41" s="44"/>
      <c r="H41" s="44"/>
    </row>
    <row r="42" spans="1:8" ht="15" hidden="1">
      <c r="A42" s="43"/>
      <c r="B42" s="22"/>
      <c r="C42" s="42"/>
      <c r="D42" s="42"/>
      <c r="E42" s="44"/>
      <c r="F42" s="40"/>
      <c r="G42" s="44"/>
      <c r="H42" s="44"/>
    </row>
    <row r="43" spans="1:8" ht="15" hidden="1">
      <c r="A43" s="43"/>
      <c r="B43" s="22"/>
      <c r="C43" s="42"/>
      <c r="D43" s="42"/>
      <c r="E43" s="44"/>
      <c r="F43" s="40"/>
      <c r="G43" s="44"/>
      <c r="H43" s="44"/>
    </row>
    <row r="44" spans="1:8" ht="15" hidden="1">
      <c r="A44" s="43"/>
      <c r="B44" s="22"/>
      <c r="C44" s="42"/>
      <c r="D44" s="42"/>
      <c r="E44" s="44"/>
      <c r="F44" s="40"/>
      <c r="G44" s="44"/>
      <c r="H44" s="44"/>
    </row>
    <row r="45" spans="1:8" ht="15" hidden="1">
      <c r="A45" s="43"/>
      <c r="B45" s="22"/>
      <c r="C45" s="42"/>
      <c r="D45" s="42"/>
      <c r="E45" s="44"/>
      <c r="F45" s="40"/>
      <c r="G45" s="44"/>
      <c r="H45" s="44"/>
    </row>
    <row r="46" spans="1:9" ht="18.75">
      <c r="A46" s="94" t="str">
        <f>+A1</f>
        <v>PROYECTO "SISTEMA DE AGUA NUEVA AMERICA"</v>
      </c>
      <c r="B46" s="94"/>
      <c r="C46" s="94"/>
      <c r="D46" s="94"/>
      <c r="E46" s="94"/>
      <c r="F46" s="94"/>
      <c r="G46" s="94"/>
      <c r="H46" s="94"/>
      <c r="I46" s="94"/>
    </row>
    <row r="47" spans="1:9" ht="15.75">
      <c r="A47" s="95" t="str">
        <f>+A2</f>
        <v>*** INFORME ECONOMICO MES DE JUNIO ***</v>
      </c>
      <c r="B47" s="95"/>
      <c r="C47" s="95"/>
      <c r="D47" s="95"/>
      <c r="E47" s="95"/>
      <c r="F47" s="95"/>
      <c r="G47" s="34"/>
      <c r="H47" s="34"/>
      <c r="I47" s="34"/>
    </row>
    <row r="48" spans="1:9" ht="15">
      <c r="A48" s="17"/>
      <c r="B48" s="17"/>
      <c r="C48" s="17"/>
      <c r="D48" s="18"/>
      <c r="E48" s="17"/>
      <c r="F48" s="18"/>
      <c r="G48" s="17"/>
      <c r="H48" s="19"/>
      <c r="I48" s="19"/>
    </row>
    <row r="49" spans="1:9" ht="15">
      <c r="A49" s="40"/>
      <c r="B49" s="40"/>
      <c r="C49" s="40"/>
      <c r="D49" s="40"/>
      <c r="E49" s="40"/>
      <c r="F49" s="40"/>
      <c r="G49" s="40"/>
      <c r="H49" s="23" t="s">
        <v>8</v>
      </c>
      <c r="I49" s="24">
        <f>+I4</f>
        <v>6.85</v>
      </c>
    </row>
    <row r="50" spans="1:7" ht="15">
      <c r="A50" s="40"/>
      <c r="B50" s="40"/>
      <c r="C50" s="40"/>
      <c r="D50" s="40"/>
      <c r="E50" s="40"/>
      <c r="F50" s="40"/>
      <c r="G50" s="40"/>
    </row>
    <row r="51" spans="1:9" ht="15">
      <c r="A51" s="96" t="s">
        <v>0</v>
      </c>
      <c r="B51" s="105" t="s">
        <v>9</v>
      </c>
      <c r="C51" s="71" t="s">
        <v>32</v>
      </c>
      <c r="D51" s="102" t="s">
        <v>6</v>
      </c>
      <c r="E51" s="102"/>
      <c r="F51" s="102"/>
      <c r="G51" s="102" t="s">
        <v>7</v>
      </c>
      <c r="H51" s="102"/>
      <c r="I51" s="102"/>
    </row>
    <row r="52" spans="1:9" ht="15">
      <c r="A52" s="96"/>
      <c r="B52" s="105"/>
      <c r="C52" s="7" t="s">
        <v>1</v>
      </c>
      <c r="D52" s="7" t="s">
        <v>2</v>
      </c>
      <c r="E52" s="8" t="s">
        <v>3</v>
      </c>
      <c r="F52" s="9" t="s">
        <v>4</v>
      </c>
      <c r="G52" s="7" t="s">
        <v>2</v>
      </c>
      <c r="H52" s="7" t="s">
        <v>5</v>
      </c>
      <c r="I52" s="7" t="s">
        <v>4</v>
      </c>
    </row>
    <row r="53" spans="1:9" ht="15">
      <c r="A53" s="43"/>
      <c r="B53" s="42"/>
      <c r="C53" s="35" t="str">
        <f>+C8</f>
        <v>Saldo al 31/052013</v>
      </c>
      <c r="D53" s="28">
        <f>+MAYO!F190</f>
        <v>1375</v>
      </c>
      <c r="E53" s="44"/>
      <c r="F53" s="26">
        <f>D53-E53</f>
        <v>1375</v>
      </c>
      <c r="G53" s="27">
        <f>F53*I49</f>
        <v>9418.75</v>
      </c>
      <c r="H53" s="25"/>
      <c r="I53" s="26">
        <f>G53-H53</f>
        <v>9418.75</v>
      </c>
    </row>
    <row r="54" spans="1:9" ht="15">
      <c r="A54" s="43">
        <v>41455</v>
      </c>
      <c r="B54" s="42" t="s">
        <v>219</v>
      </c>
      <c r="C54" s="42" t="s">
        <v>604</v>
      </c>
      <c r="D54" s="42"/>
      <c r="E54" s="81">
        <v>192.5</v>
      </c>
      <c r="F54" s="47">
        <f>F53+D54-E54</f>
        <v>1182.5</v>
      </c>
      <c r="G54" s="44"/>
      <c r="H54" s="44">
        <f aca="true" t="shared" si="3" ref="H54:H82">E54*$I$49</f>
        <v>1318.625</v>
      </c>
      <c r="I54" s="47">
        <f>I53+G54-H54</f>
        <v>8100.125</v>
      </c>
    </row>
    <row r="55" spans="1:9" ht="15">
      <c r="A55" s="43">
        <v>41455</v>
      </c>
      <c r="B55" s="42" t="s">
        <v>219</v>
      </c>
      <c r="C55" s="42" t="s">
        <v>606</v>
      </c>
      <c r="D55" s="42"/>
      <c r="E55" s="81">
        <v>35</v>
      </c>
      <c r="F55" s="47">
        <f>F54+D55-E55</f>
        <v>1147.5</v>
      </c>
      <c r="G55" s="44"/>
      <c r="H55" s="44">
        <f t="shared" si="3"/>
        <v>239.75</v>
      </c>
      <c r="I55" s="47">
        <f>I54+G55-H55</f>
        <v>7860.375</v>
      </c>
    </row>
    <row r="56" spans="1:9" ht="15">
      <c r="A56" s="43">
        <v>41455</v>
      </c>
      <c r="B56" s="42" t="s">
        <v>220</v>
      </c>
      <c r="C56" s="42" t="s">
        <v>607</v>
      </c>
      <c r="D56" s="42"/>
      <c r="E56" s="81">
        <v>110</v>
      </c>
      <c r="F56" s="47">
        <f>F55+D56-E56</f>
        <v>1037.5</v>
      </c>
      <c r="G56" s="44"/>
      <c r="H56" s="44">
        <f t="shared" si="3"/>
        <v>753.5</v>
      </c>
      <c r="I56" s="47">
        <f>I55+G56-H56</f>
        <v>7106.875</v>
      </c>
    </row>
    <row r="57" spans="1:9" ht="15">
      <c r="A57" s="43">
        <v>41455</v>
      </c>
      <c r="B57" s="42" t="s">
        <v>220</v>
      </c>
      <c r="C57" s="42" t="s">
        <v>608</v>
      </c>
      <c r="D57" s="42"/>
      <c r="E57" s="81">
        <v>50</v>
      </c>
      <c r="F57" s="47">
        <f aca="true" t="shared" si="4" ref="F57:F82">F56+D57-E57</f>
        <v>987.5</v>
      </c>
      <c r="G57" s="44"/>
      <c r="H57" s="44">
        <f t="shared" si="3"/>
        <v>342.5</v>
      </c>
      <c r="I57" s="47">
        <f aca="true" t="shared" si="5" ref="I57:I82">I56+G57-H57</f>
        <v>6764.375</v>
      </c>
    </row>
    <row r="58" spans="1:9" ht="15">
      <c r="A58" s="43">
        <v>41455</v>
      </c>
      <c r="B58" s="42" t="s">
        <v>220</v>
      </c>
      <c r="C58" s="42" t="s">
        <v>232</v>
      </c>
      <c r="D58" s="42"/>
      <c r="E58" s="82">
        <v>18.38</v>
      </c>
      <c r="F58" s="47">
        <f t="shared" si="4"/>
        <v>969.12</v>
      </c>
      <c r="G58" s="44"/>
      <c r="H58" s="44">
        <f t="shared" si="3"/>
        <v>125.90299999999999</v>
      </c>
      <c r="I58" s="47">
        <f t="shared" si="5"/>
        <v>6638.472</v>
      </c>
    </row>
    <row r="59" spans="1:9" ht="15">
      <c r="A59" s="43"/>
      <c r="B59" s="42"/>
      <c r="C59" s="42"/>
      <c r="D59" s="42"/>
      <c r="E59" s="44"/>
      <c r="F59" s="47">
        <f t="shared" si="4"/>
        <v>969.12</v>
      </c>
      <c r="G59" s="44"/>
      <c r="H59" s="44">
        <f t="shared" si="3"/>
        <v>0</v>
      </c>
      <c r="I59" s="47">
        <f t="shared" si="5"/>
        <v>6638.472</v>
      </c>
    </row>
    <row r="60" spans="1:9" ht="15">
      <c r="A60" s="43"/>
      <c r="B60" s="42"/>
      <c r="C60" s="42"/>
      <c r="D60" s="42"/>
      <c r="E60" s="44"/>
      <c r="F60" s="47">
        <f t="shared" si="4"/>
        <v>969.12</v>
      </c>
      <c r="G60" s="44"/>
      <c r="H60" s="44">
        <f t="shared" si="3"/>
        <v>0</v>
      </c>
      <c r="I60" s="47">
        <f t="shared" si="5"/>
        <v>6638.472</v>
      </c>
    </row>
    <row r="61" spans="1:9" ht="15">
      <c r="A61" s="43"/>
      <c r="B61" s="42"/>
      <c r="C61" s="42"/>
      <c r="D61" s="42"/>
      <c r="E61" s="44"/>
      <c r="F61" s="47">
        <f t="shared" si="4"/>
        <v>969.12</v>
      </c>
      <c r="G61" s="44"/>
      <c r="H61" s="44">
        <f t="shared" si="3"/>
        <v>0</v>
      </c>
      <c r="I61" s="47">
        <f t="shared" si="5"/>
        <v>6638.472</v>
      </c>
    </row>
    <row r="62" spans="1:9" ht="15">
      <c r="A62" s="43"/>
      <c r="B62" s="42"/>
      <c r="C62" s="42"/>
      <c r="D62" s="42"/>
      <c r="E62" s="44"/>
      <c r="F62" s="47">
        <f t="shared" si="4"/>
        <v>969.12</v>
      </c>
      <c r="G62" s="44"/>
      <c r="H62" s="44">
        <f t="shared" si="3"/>
        <v>0</v>
      </c>
      <c r="I62" s="47">
        <f t="shared" si="5"/>
        <v>6638.472</v>
      </c>
    </row>
    <row r="63" spans="1:9" ht="15">
      <c r="A63" s="43"/>
      <c r="B63" s="42"/>
      <c r="C63" s="42"/>
      <c r="D63" s="42"/>
      <c r="E63" s="44"/>
      <c r="F63" s="47">
        <f t="shared" si="4"/>
        <v>969.12</v>
      </c>
      <c r="G63" s="44"/>
      <c r="H63" s="44">
        <f t="shared" si="3"/>
        <v>0</v>
      </c>
      <c r="I63" s="47">
        <f t="shared" si="5"/>
        <v>6638.472</v>
      </c>
    </row>
    <row r="64" spans="1:9" ht="15">
      <c r="A64" s="43"/>
      <c r="B64" s="42"/>
      <c r="C64" s="42"/>
      <c r="D64" s="42"/>
      <c r="E64" s="48"/>
      <c r="F64" s="47">
        <f t="shared" si="4"/>
        <v>969.12</v>
      </c>
      <c r="G64" s="44"/>
      <c r="H64" s="44">
        <f t="shared" si="3"/>
        <v>0</v>
      </c>
      <c r="I64" s="47">
        <f t="shared" si="5"/>
        <v>6638.472</v>
      </c>
    </row>
    <row r="65" spans="1:9" ht="15">
      <c r="A65" s="43"/>
      <c r="B65" s="42"/>
      <c r="C65" s="42"/>
      <c r="D65" s="42"/>
      <c r="E65" s="44"/>
      <c r="F65" s="47">
        <f t="shared" si="4"/>
        <v>969.12</v>
      </c>
      <c r="G65" s="44"/>
      <c r="H65" s="44">
        <f t="shared" si="3"/>
        <v>0</v>
      </c>
      <c r="I65" s="47">
        <f t="shared" si="5"/>
        <v>6638.472</v>
      </c>
    </row>
    <row r="66" spans="1:9" ht="15">
      <c r="A66" s="43"/>
      <c r="B66" s="42"/>
      <c r="C66" s="42"/>
      <c r="D66" s="42"/>
      <c r="E66" s="44"/>
      <c r="F66" s="47">
        <f t="shared" si="4"/>
        <v>969.12</v>
      </c>
      <c r="G66" s="44"/>
      <c r="H66" s="44">
        <f t="shared" si="3"/>
        <v>0</v>
      </c>
      <c r="I66" s="47">
        <f t="shared" si="5"/>
        <v>6638.472</v>
      </c>
    </row>
    <row r="67" spans="1:9" ht="15">
      <c r="A67" s="43"/>
      <c r="B67" s="42"/>
      <c r="C67" s="42"/>
      <c r="D67" s="42"/>
      <c r="E67" s="44"/>
      <c r="F67" s="47">
        <f t="shared" si="4"/>
        <v>969.12</v>
      </c>
      <c r="G67" s="44"/>
      <c r="H67" s="44">
        <f t="shared" si="3"/>
        <v>0</v>
      </c>
      <c r="I67" s="47">
        <f t="shared" si="5"/>
        <v>6638.472</v>
      </c>
    </row>
    <row r="68" spans="1:9" ht="15">
      <c r="A68" s="43"/>
      <c r="B68" s="42"/>
      <c r="C68" s="42"/>
      <c r="D68" s="42"/>
      <c r="E68" s="44"/>
      <c r="F68" s="47">
        <f t="shared" si="4"/>
        <v>969.12</v>
      </c>
      <c r="G68" s="44"/>
      <c r="H68" s="44">
        <f t="shared" si="3"/>
        <v>0</v>
      </c>
      <c r="I68" s="47">
        <f t="shared" si="5"/>
        <v>6638.472</v>
      </c>
    </row>
    <row r="69" spans="1:9" ht="15">
      <c r="A69" s="43"/>
      <c r="B69" s="42"/>
      <c r="C69" s="42"/>
      <c r="D69" s="42"/>
      <c r="E69" s="44"/>
      <c r="F69" s="47">
        <f t="shared" si="4"/>
        <v>969.12</v>
      </c>
      <c r="G69" s="44"/>
      <c r="H69" s="44">
        <f t="shared" si="3"/>
        <v>0</v>
      </c>
      <c r="I69" s="47">
        <f t="shared" si="5"/>
        <v>6638.472</v>
      </c>
    </row>
    <row r="70" spans="1:9" ht="15">
      <c r="A70" s="43"/>
      <c r="B70" s="42"/>
      <c r="C70" s="42"/>
      <c r="D70" s="42"/>
      <c r="E70" s="44"/>
      <c r="F70" s="47">
        <f t="shared" si="4"/>
        <v>969.12</v>
      </c>
      <c r="G70" s="44"/>
      <c r="H70" s="44">
        <f t="shared" si="3"/>
        <v>0</v>
      </c>
      <c r="I70" s="47">
        <f t="shared" si="5"/>
        <v>6638.472</v>
      </c>
    </row>
    <row r="71" spans="1:9" ht="15">
      <c r="A71" s="43"/>
      <c r="B71" s="42"/>
      <c r="C71" s="42"/>
      <c r="D71" s="42"/>
      <c r="E71" s="44"/>
      <c r="F71" s="47">
        <f t="shared" si="4"/>
        <v>969.12</v>
      </c>
      <c r="G71" s="44"/>
      <c r="H71" s="44">
        <f t="shared" si="3"/>
        <v>0</v>
      </c>
      <c r="I71" s="47">
        <f t="shared" si="5"/>
        <v>6638.472</v>
      </c>
    </row>
    <row r="72" spans="1:9" ht="15">
      <c r="A72" s="43"/>
      <c r="B72" s="42"/>
      <c r="C72" s="42"/>
      <c r="D72" s="42"/>
      <c r="E72" s="44"/>
      <c r="F72" s="47">
        <f t="shared" si="4"/>
        <v>969.12</v>
      </c>
      <c r="G72" s="44"/>
      <c r="H72" s="44">
        <f t="shared" si="3"/>
        <v>0</v>
      </c>
      <c r="I72" s="47">
        <f t="shared" si="5"/>
        <v>6638.472</v>
      </c>
    </row>
    <row r="73" spans="1:9" ht="15">
      <c r="A73" s="43"/>
      <c r="B73" s="42"/>
      <c r="C73" s="42"/>
      <c r="D73" s="42"/>
      <c r="E73" s="44"/>
      <c r="F73" s="47">
        <f t="shared" si="4"/>
        <v>969.12</v>
      </c>
      <c r="G73" s="44"/>
      <c r="H73" s="44">
        <f t="shared" si="3"/>
        <v>0</v>
      </c>
      <c r="I73" s="47">
        <f t="shared" si="5"/>
        <v>6638.472</v>
      </c>
    </row>
    <row r="74" spans="1:9" ht="15">
      <c r="A74" s="43"/>
      <c r="B74" s="42"/>
      <c r="C74" s="42"/>
      <c r="D74" s="42"/>
      <c r="E74" s="44"/>
      <c r="F74" s="47">
        <f t="shared" si="4"/>
        <v>969.12</v>
      </c>
      <c r="G74" s="44"/>
      <c r="H74" s="44">
        <f t="shared" si="3"/>
        <v>0</v>
      </c>
      <c r="I74" s="47">
        <f t="shared" si="5"/>
        <v>6638.472</v>
      </c>
    </row>
    <row r="75" spans="1:9" ht="15">
      <c r="A75" s="43"/>
      <c r="B75" s="42"/>
      <c r="C75" s="42"/>
      <c r="D75" s="42"/>
      <c r="E75" s="44"/>
      <c r="F75" s="47">
        <f t="shared" si="4"/>
        <v>969.12</v>
      </c>
      <c r="G75" s="44"/>
      <c r="H75" s="44">
        <f t="shared" si="3"/>
        <v>0</v>
      </c>
      <c r="I75" s="47">
        <f t="shared" si="5"/>
        <v>6638.472</v>
      </c>
    </row>
    <row r="76" spans="1:9" ht="15">
      <c r="A76" s="43"/>
      <c r="B76" s="42"/>
      <c r="C76" s="42"/>
      <c r="D76" s="42"/>
      <c r="E76" s="44"/>
      <c r="F76" s="47">
        <f t="shared" si="4"/>
        <v>969.12</v>
      </c>
      <c r="G76" s="44"/>
      <c r="H76" s="44">
        <f t="shared" si="3"/>
        <v>0</v>
      </c>
      <c r="I76" s="47">
        <f t="shared" si="5"/>
        <v>6638.472</v>
      </c>
    </row>
    <row r="77" spans="1:9" ht="15">
      <c r="A77" s="43"/>
      <c r="B77" s="42"/>
      <c r="C77" s="42"/>
      <c r="D77" s="42"/>
      <c r="E77" s="44"/>
      <c r="F77" s="47">
        <f t="shared" si="4"/>
        <v>969.12</v>
      </c>
      <c r="G77" s="44"/>
      <c r="H77" s="44">
        <f t="shared" si="3"/>
        <v>0</v>
      </c>
      <c r="I77" s="47">
        <f t="shared" si="5"/>
        <v>6638.472</v>
      </c>
    </row>
    <row r="78" spans="1:9" ht="15">
      <c r="A78" s="43"/>
      <c r="B78" s="42"/>
      <c r="C78" s="42"/>
      <c r="D78" s="42"/>
      <c r="E78" s="44"/>
      <c r="F78" s="47">
        <f t="shared" si="4"/>
        <v>969.12</v>
      </c>
      <c r="G78" s="44"/>
      <c r="H78" s="44">
        <f t="shared" si="3"/>
        <v>0</v>
      </c>
      <c r="I78" s="47">
        <f t="shared" si="5"/>
        <v>6638.472</v>
      </c>
    </row>
    <row r="79" spans="1:9" ht="15">
      <c r="A79" s="43"/>
      <c r="B79" s="42"/>
      <c r="C79" s="42"/>
      <c r="D79" s="42"/>
      <c r="E79" s="44"/>
      <c r="F79" s="47">
        <f t="shared" si="4"/>
        <v>969.12</v>
      </c>
      <c r="G79" s="44"/>
      <c r="H79" s="44">
        <f t="shared" si="3"/>
        <v>0</v>
      </c>
      <c r="I79" s="47">
        <f t="shared" si="5"/>
        <v>6638.472</v>
      </c>
    </row>
    <row r="80" spans="1:9" ht="12" customHeight="1">
      <c r="A80" s="43"/>
      <c r="B80" s="42"/>
      <c r="C80" s="42"/>
      <c r="D80" s="42"/>
      <c r="E80" s="44"/>
      <c r="F80" s="47">
        <f t="shared" si="4"/>
        <v>969.12</v>
      </c>
      <c r="G80" s="44"/>
      <c r="H80" s="44">
        <f t="shared" si="3"/>
        <v>0</v>
      </c>
      <c r="I80" s="47">
        <f t="shared" si="5"/>
        <v>6638.472</v>
      </c>
    </row>
    <row r="81" spans="1:9" ht="15" hidden="1">
      <c r="A81" s="43"/>
      <c r="B81" s="42"/>
      <c r="C81" s="42"/>
      <c r="D81" s="42"/>
      <c r="E81" s="44"/>
      <c r="F81" s="47">
        <f t="shared" si="4"/>
        <v>969.12</v>
      </c>
      <c r="G81" s="44"/>
      <c r="H81" s="44">
        <f t="shared" si="3"/>
        <v>0</v>
      </c>
      <c r="I81" s="47">
        <f t="shared" si="5"/>
        <v>6638.472</v>
      </c>
    </row>
    <row r="82" spans="1:9" ht="15.75" thickBot="1">
      <c r="A82" s="43"/>
      <c r="B82" s="42"/>
      <c r="C82" s="42"/>
      <c r="D82" s="42"/>
      <c r="E82" s="45"/>
      <c r="F82" s="49">
        <f t="shared" si="4"/>
        <v>969.12</v>
      </c>
      <c r="G82" s="44"/>
      <c r="H82" s="45">
        <f t="shared" si="3"/>
        <v>0</v>
      </c>
      <c r="I82" s="49">
        <f t="shared" si="5"/>
        <v>6638.472</v>
      </c>
    </row>
    <row r="83" spans="1:9" ht="15">
      <c r="A83" s="43"/>
      <c r="B83" s="42"/>
      <c r="C83" s="42"/>
      <c r="D83" s="42"/>
      <c r="E83" s="44">
        <f>SUM(E54:E82)</f>
        <v>405.88</v>
      </c>
      <c r="F83" s="31">
        <f>D53-E83</f>
        <v>969.12</v>
      </c>
      <c r="G83" s="44"/>
      <c r="H83" s="44">
        <f>SUM(H54:H82)</f>
        <v>2780.278</v>
      </c>
      <c r="I83" s="31">
        <f>G53-H83</f>
        <v>6638.472</v>
      </c>
    </row>
    <row r="84" spans="1:8" ht="15">
      <c r="A84" s="43"/>
      <c r="B84" s="42"/>
      <c r="C84" s="42"/>
      <c r="D84" s="42"/>
      <c r="E84" s="44"/>
      <c r="F84" s="40"/>
      <c r="G84" s="44"/>
      <c r="H84" s="44"/>
    </row>
    <row r="85" spans="1:9" ht="18.75">
      <c r="A85" s="94" t="str">
        <f>+A1</f>
        <v>PROYECTO "SISTEMA DE AGUA NUEVA AMERICA"</v>
      </c>
      <c r="B85" s="94"/>
      <c r="C85" s="94"/>
      <c r="D85" s="94"/>
      <c r="E85" s="94"/>
      <c r="F85" s="94"/>
      <c r="G85" s="94"/>
      <c r="H85" s="94"/>
      <c r="I85" s="94"/>
    </row>
    <row r="86" spans="1:9" ht="15.75">
      <c r="A86" s="95" t="str">
        <f>+A2</f>
        <v>*** INFORME ECONOMICO MES DE JUNIO ***</v>
      </c>
      <c r="B86" s="95"/>
      <c r="C86" s="95"/>
      <c r="D86" s="95"/>
      <c r="E86" s="95"/>
      <c r="F86" s="95"/>
      <c r="G86" s="95"/>
      <c r="H86" s="95"/>
      <c r="I86" s="95"/>
    </row>
    <row r="87" spans="1:9" ht="15">
      <c r="A87" s="17"/>
      <c r="B87" s="17"/>
      <c r="C87" s="17"/>
      <c r="D87" s="18"/>
      <c r="E87" s="17"/>
      <c r="F87" s="18"/>
      <c r="G87" s="17"/>
      <c r="H87" s="19"/>
      <c r="I87" s="19"/>
    </row>
    <row r="88" spans="1:9" ht="15">
      <c r="A88" s="40"/>
      <c r="B88" s="40"/>
      <c r="C88" s="40"/>
      <c r="D88" s="40"/>
      <c r="E88" s="40"/>
      <c r="F88" s="40"/>
      <c r="G88" s="40"/>
      <c r="H88" s="23" t="s">
        <v>8</v>
      </c>
      <c r="I88" s="24">
        <f>+I49</f>
        <v>6.85</v>
      </c>
    </row>
    <row r="89" spans="1:7" ht="15">
      <c r="A89" s="40"/>
      <c r="B89" s="40"/>
      <c r="C89" s="40"/>
      <c r="D89" s="40"/>
      <c r="E89" s="40"/>
      <c r="F89" s="40"/>
      <c r="G89" s="40"/>
    </row>
    <row r="90" spans="1:9" ht="15">
      <c r="A90" s="96" t="s">
        <v>0</v>
      </c>
      <c r="B90" s="105" t="s">
        <v>9</v>
      </c>
      <c r="C90" s="71" t="s">
        <v>33</v>
      </c>
      <c r="D90" s="99" t="s">
        <v>6</v>
      </c>
      <c r="E90" s="100"/>
      <c r="F90" s="101"/>
      <c r="G90" s="102" t="s">
        <v>7</v>
      </c>
      <c r="H90" s="102"/>
      <c r="I90" s="102"/>
    </row>
    <row r="91" spans="1:9" ht="15">
      <c r="A91" s="96"/>
      <c r="B91" s="105"/>
      <c r="C91" s="7" t="s">
        <v>1</v>
      </c>
      <c r="D91" s="7" t="s">
        <v>2</v>
      </c>
      <c r="E91" s="8" t="s">
        <v>3</v>
      </c>
      <c r="F91" s="9" t="s">
        <v>4</v>
      </c>
      <c r="G91" s="7" t="s">
        <v>2</v>
      </c>
      <c r="H91" s="7" t="s">
        <v>5</v>
      </c>
      <c r="I91" s="7" t="s">
        <v>4</v>
      </c>
    </row>
    <row r="92" spans="1:9" ht="15">
      <c r="A92" s="43"/>
      <c r="B92" s="42"/>
      <c r="C92" s="35" t="str">
        <f>+C53</f>
        <v>Saldo al 31/052013</v>
      </c>
      <c r="D92" s="41">
        <f>+MAYO!F191</f>
        <v>696.6</v>
      </c>
      <c r="E92" s="44"/>
      <c r="F92" s="26">
        <f>D92-E92</f>
        <v>696.6</v>
      </c>
      <c r="G92" s="27">
        <f>F92*I88</f>
        <v>4771.71</v>
      </c>
      <c r="H92" s="25"/>
      <c r="I92" s="26">
        <f>G92-H92</f>
        <v>4771.71</v>
      </c>
    </row>
    <row r="93" spans="1:9" ht="15">
      <c r="A93" s="43">
        <v>41431</v>
      </c>
      <c r="B93" s="42" t="s">
        <v>221</v>
      </c>
      <c r="C93" s="42" t="s">
        <v>233</v>
      </c>
      <c r="D93" s="42"/>
      <c r="E93" s="81">
        <v>1.46</v>
      </c>
      <c r="F93" s="47">
        <f aca="true" t="shared" si="6" ref="F93:F112">F92+D93-E93</f>
        <v>695.14</v>
      </c>
      <c r="G93" s="44"/>
      <c r="H93" s="44">
        <f aca="true" t="shared" si="7" ref="H93:H111">E93*$I$88</f>
        <v>10.001</v>
      </c>
      <c r="I93" s="47">
        <f>I92+G93-H93</f>
        <v>4761.709</v>
      </c>
    </row>
    <row r="94" spans="1:9" ht="15">
      <c r="A94" s="43">
        <v>41431</v>
      </c>
      <c r="B94" s="42" t="s">
        <v>222</v>
      </c>
      <c r="C94" s="42" t="s">
        <v>234</v>
      </c>
      <c r="D94" s="42"/>
      <c r="E94" s="81">
        <v>4.37</v>
      </c>
      <c r="F94" s="47">
        <f t="shared" si="6"/>
        <v>690.77</v>
      </c>
      <c r="G94" s="44"/>
      <c r="H94" s="44">
        <f t="shared" si="7"/>
        <v>29.9345</v>
      </c>
      <c r="I94" s="47">
        <f aca="true" t="shared" si="8" ref="I94:I112">I93+G94-H94</f>
        <v>4731.7744999999995</v>
      </c>
    </row>
    <row r="95" spans="1:9" ht="15">
      <c r="A95" s="43">
        <v>41431</v>
      </c>
      <c r="B95" s="42" t="s">
        <v>223</v>
      </c>
      <c r="C95" s="42" t="s">
        <v>235</v>
      </c>
      <c r="D95" s="42"/>
      <c r="E95" s="81">
        <v>2.62</v>
      </c>
      <c r="F95" s="47">
        <f t="shared" si="6"/>
        <v>688.15</v>
      </c>
      <c r="G95" s="44"/>
      <c r="H95" s="44">
        <f t="shared" si="7"/>
        <v>17.947</v>
      </c>
      <c r="I95" s="47">
        <f t="shared" si="8"/>
        <v>4713.827499999999</v>
      </c>
    </row>
    <row r="96" spans="1:9" ht="15">
      <c r="A96" s="43">
        <v>41431</v>
      </c>
      <c r="B96" s="42" t="s">
        <v>223</v>
      </c>
      <c r="C96" s="42" t="s">
        <v>236</v>
      </c>
      <c r="D96" s="42"/>
      <c r="E96" s="81">
        <v>1.02</v>
      </c>
      <c r="F96" s="47">
        <f t="shared" si="6"/>
        <v>687.13</v>
      </c>
      <c r="G96" s="44"/>
      <c r="H96" s="44">
        <f t="shared" si="7"/>
        <v>6.987</v>
      </c>
      <c r="I96" s="47">
        <f t="shared" si="8"/>
        <v>4706.840499999999</v>
      </c>
    </row>
    <row r="97" spans="1:9" ht="15">
      <c r="A97" s="43">
        <v>41431</v>
      </c>
      <c r="B97" s="42" t="s">
        <v>223</v>
      </c>
      <c r="C97" s="42" t="s">
        <v>237</v>
      </c>
      <c r="D97" s="42"/>
      <c r="E97" s="81">
        <v>7.29</v>
      </c>
      <c r="F97" s="47">
        <f t="shared" si="6"/>
        <v>679.84</v>
      </c>
      <c r="G97" s="44"/>
      <c r="H97" s="44">
        <f t="shared" si="7"/>
        <v>49.936499999999995</v>
      </c>
      <c r="I97" s="47">
        <f t="shared" si="8"/>
        <v>4656.9039999999995</v>
      </c>
    </row>
    <row r="98" spans="1:9" ht="15">
      <c r="A98" s="43">
        <v>41431</v>
      </c>
      <c r="B98" s="42" t="s">
        <v>223</v>
      </c>
      <c r="C98" s="42" t="s">
        <v>238</v>
      </c>
      <c r="D98" s="42"/>
      <c r="E98" s="81">
        <v>0.58</v>
      </c>
      <c r="F98" s="47">
        <f t="shared" si="6"/>
        <v>679.26</v>
      </c>
      <c r="G98" s="44"/>
      <c r="H98" s="44">
        <f t="shared" si="7"/>
        <v>3.9729999999999994</v>
      </c>
      <c r="I98" s="47">
        <f t="shared" si="8"/>
        <v>4652.931</v>
      </c>
    </row>
    <row r="99" spans="1:9" ht="15">
      <c r="A99" s="43">
        <v>41431</v>
      </c>
      <c r="B99" s="42" t="s">
        <v>223</v>
      </c>
      <c r="C99" s="42" t="s">
        <v>239</v>
      </c>
      <c r="D99" s="42"/>
      <c r="E99" s="81">
        <v>4.52</v>
      </c>
      <c r="F99" s="47">
        <f t="shared" si="6"/>
        <v>674.74</v>
      </c>
      <c r="G99" s="44"/>
      <c r="H99" s="44">
        <f t="shared" si="7"/>
        <v>30.961999999999996</v>
      </c>
      <c r="I99" s="47">
        <f t="shared" si="8"/>
        <v>4621.968999999999</v>
      </c>
    </row>
    <row r="100" spans="1:9" ht="15">
      <c r="A100" s="43">
        <v>41444</v>
      </c>
      <c r="B100" s="42" t="s">
        <v>224</v>
      </c>
      <c r="C100" s="42" t="s">
        <v>240</v>
      </c>
      <c r="D100" s="42"/>
      <c r="E100" s="82">
        <v>9.48</v>
      </c>
      <c r="F100" s="47">
        <f t="shared" si="6"/>
        <v>665.26</v>
      </c>
      <c r="G100" s="44"/>
      <c r="H100" s="44">
        <f t="shared" si="7"/>
        <v>64.938</v>
      </c>
      <c r="I100" s="47">
        <f t="shared" si="8"/>
        <v>4557.030999999999</v>
      </c>
    </row>
    <row r="101" spans="1:9" ht="15">
      <c r="A101" s="43"/>
      <c r="B101" s="42"/>
      <c r="C101" s="42"/>
      <c r="D101" s="42"/>
      <c r="E101" s="44"/>
      <c r="F101" s="47">
        <f t="shared" si="6"/>
        <v>665.26</v>
      </c>
      <c r="G101" s="44"/>
      <c r="H101" s="44">
        <f t="shared" si="7"/>
        <v>0</v>
      </c>
      <c r="I101" s="47">
        <f t="shared" si="8"/>
        <v>4557.030999999999</v>
      </c>
    </row>
    <row r="102" spans="1:9" ht="15">
      <c r="A102" s="43"/>
      <c r="B102" s="42"/>
      <c r="C102" s="42"/>
      <c r="D102" s="42"/>
      <c r="E102" s="44"/>
      <c r="F102" s="47">
        <f t="shared" si="6"/>
        <v>665.26</v>
      </c>
      <c r="G102" s="44"/>
      <c r="H102" s="44">
        <f t="shared" si="7"/>
        <v>0</v>
      </c>
      <c r="I102" s="47">
        <f t="shared" si="8"/>
        <v>4557.030999999999</v>
      </c>
    </row>
    <row r="103" spans="1:9" ht="15">
      <c r="A103" s="43"/>
      <c r="B103" s="42"/>
      <c r="C103" s="42"/>
      <c r="D103" s="42"/>
      <c r="E103" s="44"/>
      <c r="F103" s="47">
        <f t="shared" si="6"/>
        <v>665.26</v>
      </c>
      <c r="G103" s="44"/>
      <c r="H103" s="44">
        <f t="shared" si="7"/>
        <v>0</v>
      </c>
      <c r="I103" s="47">
        <f t="shared" si="8"/>
        <v>4557.030999999999</v>
      </c>
    </row>
    <row r="104" spans="1:9" ht="15">
      <c r="A104" s="43"/>
      <c r="B104" s="42"/>
      <c r="C104" s="42"/>
      <c r="D104" s="42"/>
      <c r="E104" s="44"/>
      <c r="F104" s="47">
        <f t="shared" si="6"/>
        <v>665.26</v>
      </c>
      <c r="G104" s="44"/>
      <c r="H104" s="44">
        <f t="shared" si="7"/>
        <v>0</v>
      </c>
      <c r="I104" s="47">
        <f t="shared" si="8"/>
        <v>4557.030999999999</v>
      </c>
    </row>
    <row r="105" spans="1:9" ht="15">
      <c r="A105" s="43"/>
      <c r="B105" s="42"/>
      <c r="C105" s="42"/>
      <c r="D105" s="42"/>
      <c r="E105" s="44"/>
      <c r="F105" s="47">
        <f t="shared" si="6"/>
        <v>665.26</v>
      </c>
      <c r="G105" s="44"/>
      <c r="H105" s="44">
        <f t="shared" si="7"/>
        <v>0</v>
      </c>
      <c r="I105" s="47">
        <f t="shared" si="8"/>
        <v>4557.030999999999</v>
      </c>
    </row>
    <row r="106" spans="1:9" ht="15">
      <c r="A106" s="43"/>
      <c r="B106" s="42"/>
      <c r="C106" s="42"/>
      <c r="D106" s="42"/>
      <c r="E106" s="48"/>
      <c r="F106" s="47">
        <f t="shared" si="6"/>
        <v>665.26</v>
      </c>
      <c r="G106" s="44"/>
      <c r="H106" s="44">
        <f t="shared" si="7"/>
        <v>0</v>
      </c>
      <c r="I106" s="47">
        <f t="shared" si="8"/>
        <v>4557.030999999999</v>
      </c>
    </row>
    <row r="107" spans="1:9" ht="15">
      <c r="A107" s="43"/>
      <c r="B107" s="42"/>
      <c r="C107" s="42"/>
      <c r="D107" s="42"/>
      <c r="E107" s="44"/>
      <c r="F107" s="47">
        <f t="shared" si="6"/>
        <v>665.26</v>
      </c>
      <c r="G107" s="44"/>
      <c r="H107" s="44">
        <f t="shared" si="7"/>
        <v>0</v>
      </c>
      <c r="I107" s="47">
        <f t="shared" si="8"/>
        <v>4557.030999999999</v>
      </c>
    </row>
    <row r="108" spans="1:9" ht="15">
      <c r="A108" s="43"/>
      <c r="B108" s="42"/>
      <c r="C108" s="42"/>
      <c r="D108" s="42"/>
      <c r="E108" s="48"/>
      <c r="F108" s="47">
        <f t="shared" si="6"/>
        <v>665.26</v>
      </c>
      <c r="G108" s="44"/>
      <c r="H108" s="44">
        <f t="shared" si="7"/>
        <v>0</v>
      </c>
      <c r="I108" s="47">
        <f t="shared" si="8"/>
        <v>4557.030999999999</v>
      </c>
    </row>
    <row r="109" spans="1:9" ht="15">
      <c r="A109" s="43"/>
      <c r="B109" s="42"/>
      <c r="C109" s="42"/>
      <c r="D109" s="42"/>
      <c r="E109" s="44"/>
      <c r="F109" s="47">
        <f t="shared" si="6"/>
        <v>665.26</v>
      </c>
      <c r="G109" s="44"/>
      <c r="H109" s="44">
        <f t="shared" si="7"/>
        <v>0</v>
      </c>
      <c r="I109" s="47">
        <f t="shared" si="8"/>
        <v>4557.030999999999</v>
      </c>
    </row>
    <row r="110" spans="1:9" ht="18.75" customHeight="1">
      <c r="A110" s="43"/>
      <c r="B110" s="42"/>
      <c r="C110" s="42"/>
      <c r="D110" s="42"/>
      <c r="E110" s="44"/>
      <c r="F110" s="47">
        <f t="shared" si="6"/>
        <v>665.26</v>
      </c>
      <c r="G110" s="44"/>
      <c r="H110" s="44">
        <f t="shared" si="7"/>
        <v>0</v>
      </c>
      <c r="I110" s="47">
        <f t="shared" si="8"/>
        <v>4557.030999999999</v>
      </c>
    </row>
    <row r="111" spans="1:9" ht="15">
      <c r="A111" s="43"/>
      <c r="B111" s="42"/>
      <c r="C111" s="42"/>
      <c r="D111" s="42"/>
      <c r="E111" s="44"/>
      <c r="F111" s="47">
        <f t="shared" si="6"/>
        <v>665.26</v>
      </c>
      <c r="G111" s="48"/>
      <c r="H111" s="48">
        <f t="shared" si="7"/>
        <v>0</v>
      </c>
      <c r="I111" s="47">
        <f t="shared" si="8"/>
        <v>4557.030999999999</v>
      </c>
    </row>
    <row r="112" spans="1:9" ht="15">
      <c r="A112" s="43"/>
      <c r="B112" s="42"/>
      <c r="C112" s="42"/>
      <c r="D112" s="42"/>
      <c r="E112" s="48"/>
      <c r="F112" s="47">
        <f t="shared" si="6"/>
        <v>665.26</v>
      </c>
      <c r="G112" s="48"/>
      <c r="H112" s="48">
        <f>E112*$I$88</f>
        <v>0</v>
      </c>
      <c r="I112" s="47">
        <f t="shared" si="8"/>
        <v>4557.030999999999</v>
      </c>
    </row>
    <row r="113" spans="1:9" ht="15">
      <c r="A113" s="43"/>
      <c r="B113" s="42"/>
      <c r="C113" s="42"/>
      <c r="D113" s="42"/>
      <c r="E113" s="44"/>
      <c r="F113" s="47">
        <f>F112+D113-E113</f>
        <v>665.26</v>
      </c>
      <c r="G113" s="48"/>
      <c r="H113" s="48">
        <f>E113*$I$88</f>
        <v>0</v>
      </c>
      <c r="I113" s="47">
        <f>I112+G113-H113</f>
        <v>4557.030999999999</v>
      </c>
    </row>
    <row r="114" spans="1:9" ht="15">
      <c r="A114" s="43"/>
      <c r="B114" s="42"/>
      <c r="C114" s="42"/>
      <c r="D114" s="42"/>
      <c r="E114" s="44"/>
      <c r="F114" s="47">
        <f>F113+D114-E114</f>
        <v>665.26</v>
      </c>
      <c r="G114" s="48"/>
      <c r="H114" s="48">
        <f>E114*$I$88</f>
        <v>0</v>
      </c>
      <c r="I114" s="47">
        <f>I113+G114-H114</f>
        <v>4557.030999999999</v>
      </c>
    </row>
    <row r="115" spans="1:9" ht="15.75" thickBot="1">
      <c r="A115" s="43"/>
      <c r="B115" s="42"/>
      <c r="C115" s="42"/>
      <c r="D115" s="42"/>
      <c r="E115" s="45"/>
      <c r="F115" s="49">
        <f>F114+D115-E115</f>
        <v>665.26</v>
      </c>
      <c r="G115" s="45"/>
      <c r="H115" s="45">
        <f>E115*$I$88</f>
        <v>0</v>
      </c>
      <c r="I115" s="49">
        <f>I114+G115-H115</f>
        <v>4557.030999999999</v>
      </c>
    </row>
    <row r="116" spans="1:9" ht="15">
      <c r="A116" s="43"/>
      <c r="B116" s="42"/>
      <c r="C116" s="42"/>
      <c r="D116" s="42"/>
      <c r="E116" s="44">
        <f>SUM(E93:E115)</f>
        <v>31.339999999999996</v>
      </c>
      <c r="F116" s="31">
        <f>D92-E116</f>
        <v>665.26</v>
      </c>
      <c r="G116" s="32"/>
      <c r="H116" s="33">
        <f>SUM(H93:H115)</f>
        <v>214.67899999999997</v>
      </c>
      <c r="I116" s="31">
        <f>G92-H116</f>
        <v>4557.031</v>
      </c>
    </row>
    <row r="117" spans="1:7" ht="15">
      <c r="A117" s="43"/>
      <c r="B117" s="42"/>
      <c r="C117" s="42"/>
      <c r="D117" s="42"/>
      <c r="E117" s="44"/>
      <c r="F117" s="40"/>
      <c r="G117" s="40"/>
    </row>
    <row r="118" spans="1:7" ht="15">
      <c r="A118" s="43"/>
      <c r="B118" s="42"/>
      <c r="C118" s="42"/>
      <c r="D118" s="42"/>
      <c r="E118" s="44"/>
      <c r="F118" s="40"/>
      <c r="G118" s="40"/>
    </row>
    <row r="119" spans="1:7" ht="15">
      <c r="A119" s="43"/>
      <c r="B119" s="42"/>
      <c r="C119" s="42"/>
      <c r="D119" s="42"/>
      <c r="E119" s="44"/>
      <c r="F119" s="40"/>
      <c r="G119" s="40"/>
    </row>
    <row r="120" spans="1:7" ht="15">
      <c r="A120" s="43"/>
      <c r="B120" s="42"/>
      <c r="C120" s="42"/>
      <c r="D120" s="42"/>
      <c r="E120" s="44"/>
      <c r="F120" s="40"/>
      <c r="G120" s="40"/>
    </row>
    <row r="121" spans="1:7" ht="15">
      <c r="A121" s="43"/>
      <c r="B121" s="42"/>
      <c r="C121" s="42"/>
      <c r="D121" s="42"/>
      <c r="E121" s="44"/>
      <c r="F121" s="40"/>
      <c r="G121" s="40"/>
    </row>
    <row r="122" spans="1:7" ht="15">
      <c r="A122" s="43"/>
      <c r="B122" s="42"/>
      <c r="C122" s="42"/>
      <c r="D122" s="42"/>
      <c r="E122" s="44"/>
      <c r="F122" s="40"/>
      <c r="G122" s="40"/>
    </row>
    <row r="123" spans="1:7" ht="15">
      <c r="A123" s="43"/>
      <c r="B123" s="42"/>
      <c r="C123" s="42"/>
      <c r="D123" s="42"/>
      <c r="E123" s="44"/>
      <c r="F123" s="40" t="s">
        <v>30</v>
      </c>
      <c r="G123" s="40"/>
    </row>
    <row r="124" spans="1:7" ht="15">
      <c r="A124" s="43"/>
      <c r="B124" s="42"/>
      <c r="C124" s="42"/>
      <c r="D124" s="42"/>
      <c r="E124" s="44"/>
      <c r="F124" s="40"/>
      <c r="G124" s="40"/>
    </row>
    <row r="125" spans="1:7" ht="15">
      <c r="A125" s="43"/>
      <c r="B125" s="42"/>
      <c r="C125" s="42"/>
      <c r="D125" s="42"/>
      <c r="E125" s="44"/>
      <c r="F125" s="40"/>
      <c r="G125" s="40"/>
    </row>
    <row r="126" spans="1:9" ht="18.75">
      <c r="A126" s="94" t="str">
        <f>+A1</f>
        <v>PROYECTO "SISTEMA DE AGUA NUEVA AMERICA"</v>
      </c>
      <c r="B126" s="94"/>
      <c r="C126" s="94"/>
      <c r="D126" s="94"/>
      <c r="E126" s="94"/>
      <c r="F126" s="94"/>
      <c r="G126" s="94"/>
      <c r="H126" s="94"/>
      <c r="I126" s="94"/>
    </row>
    <row r="127" spans="1:9" ht="15.75">
      <c r="A127" s="95" t="str">
        <f>+A2</f>
        <v>*** INFORME ECONOMICO MES DE JUNIO ***</v>
      </c>
      <c r="B127" s="95"/>
      <c r="C127" s="95"/>
      <c r="D127" s="95"/>
      <c r="E127" s="95"/>
      <c r="F127" s="95"/>
      <c r="G127" s="34"/>
      <c r="H127" s="34"/>
      <c r="I127" s="34"/>
    </row>
    <row r="128" spans="1:8" ht="15">
      <c r="A128" s="17"/>
      <c r="B128" s="17"/>
      <c r="C128" s="17"/>
      <c r="D128" s="18"/>
      <c r="E128" s="17"/>
      <c r="F128" s="40"/>
      <c r="G128" s="44"/>
      <c r="H128" s="44"/>
    </row>
    <row r="129" spans="1:9" ht="15">
      <c r="A129" s="40"/>
      <c r="B129" s="40"/>
      <c r="C129" s="40"/>
      <c r="D129" s="40"/>
      <c r="E129" s="40"/>
      <c r="F129" s="40"/>
      <c r="G129" s="40"/>
      <c r="H129" s="23" t="s">
        <v>8</v>
      </c>
      <c r="I129" s="24">
        <f>+I88</f>
        <v>6.85</v>
      </c>
    </row>
    <row r="130" spans="1:7" ht="15">
      <c r="A130" s="40"/>
      <c r="B130" s="40"/>
      <c r="C130" s="40"/>
      <c r="D130" s="40"/>
      <c r="E130" s="40"/>
      <c r="F130" s="40"/>
      <c r="G130" s="40"/>
    </row>
    <row r="131" spans="1:9" ht="15">
      <c r="A131" s="96" t="s">
        <v>0</v>
      </c>
      <c r="B131" s="105" t="s">
        <v>9</v>
      </c>
      <c r="C131" s="71" t="s">
        <v>34</v>
      </c>
      <c r="D131" s="99" t="s">
        <v>6</v>
      </c>
      <c r="E131" s="100"/>
      <c r="F131" s="101"/>
      <c r="G131" s="102" t="s">
        <v>7</v>
      </c>
      <c r="H131" s="102"/>
      <c r="I131" s="102"/>
    </row>
    <row r="132" spans="1:9" ht="15">
      <c r="A132" s="96"/>
      <c r="B132" s="105"/>
      <c r="C132" s="7" t="s">
        <v>1</v>
      </c>
      <c r="D132" s="7" t="s">
        <v>2</v>
      </c>
      <c r="E132" s="8" t="s">
        <v>3</v>
      </c>
      <c r="F132" s="9" t="s">
        <v>4</v>
      </c>
      <c r="G132" s="7" t="s">
        <v>2</v>
      </c>
      <c r="H132" s="7" t="s">
        <v>5</v>
      </c>
      <c r="I132" s="7" t="s">
        <v>4</v>
      </c>
    </row>
    <row r="133" spans="1:9" ht="15">
      <c r="A133" s="43"/>
      <c r="B133" s="42"/>
      <c r="C133" s="35" t="str">
        <f>+C92</f>
        <v>Saldo al 31/052013</v>
      </c>
      <c r="D133" s="41">
        <f>+MAYO!F192</f>
        <v>12061.62390670554</v>
      </c>
      <c r="E133" s="44"/>
      <c r="F133" s="26">
        <f>D133-E133</f>
        <v>12061.62390670554</v>
      </c>
      <c r="G133" s="27">
        <f>F133*I129</f>
        <v>82622.12376093294</v>
      </c>
      <c r="H133" s="25"/>
      <c r="I133" s="26">
        <f>G133-H133</f>
        <v>82622.12376093294</v>
      </c>
    </row>
    <row r="134" spans="1:9" ht="15">
      <c r="A134" s="43"/>
      <c r="B134" s="42"/>
      <c r="C134" s="42"/>
      <c r="D134" s="42"/>
      <c r="E134" s="44"/>
      <c r="F134" s="47">
        <f aca="true" t="shared" si="9" ref="F134:F141">F133+D134-E134</f>
        <v>12061.62390670554</v>
      </c>
      <c r="G134" s="44"/>
      <c r="H134" s="44">
        <f aca="true" t="shared" si="10" ref="H134:H141">E134*$I$4</f>
        <v>0</v>
      </c>
      <c r="I134" s="47">
        <f aca="true" t="shared" si="11" ref="I134:I141">I133+G134-H134</f>
        <v>82622.12376093294</v>
      </c>
    </row>
    <row r="135" spans="1:9" ht="15">
      <c r="A135" s="43"/>
      <c r="B135" s="42"/>
      <c r="C135" s="42"/>
      <c r="D135" s="42"/>
      <c r="E135" s="48"/>
      <c r="F135" s="47">
        <f t="shared" si="9"/>
        <v>12061.62390670554</v>
      </c>
      <c r="G135" s="44"/>
      <c r="H135" s="44">
        <f t="shared" si="10"/>
        <v>0</v>
      </c>
      <c r="I135" s="47">
        <f t="shared" si="11"/>
        <v>82622.12376093294</v>
      </c>
    </row>
    <row r="136" spans="1:9" ht="15">
      <c r="A136" s="43"/>
      <c r="B136" s="42"/>
      <c r="C136" s="42"/>
      <c r="D136" s="42"/>
      <c r="E136" s="44"/>
      <c r="F136" s="47">
        <f t="shared" si="9"/>
        <v>12061.62390670554</v>
      </c>
      <c r="G136" s="44"/>
      <c r="H136" s="44">
        <f t="shared" si="10"/>
        <v>0</v>
      </c>
      <c r="I136" s="47">
        <f t="shared" si="11"/>
        <v>82622.12376093294</v>
      </c>
    </row>
    <row r="137" spans="1:9" ht="15">
      <c r="A137" s="43"/>
      <c r="B137" s="42"/>
      <c r="C137" s="42"/>
      <c r="D137" s="42"/>
      <c r="E137" s="48"/>
      <c r="F137" s="26">
        <f t="shared" si="9"/>
        <v>12061.62390670554</v>
      </c>
      <c r="G137" s="48"/>
      <c r="H137" s="48">
        <f t="shared" si="10"/>
        <v>0</v>
      </c>
      <c r="I137" s="26">
        <f t="shared" si="11"/>
        <v>82622.12376093294</v>
      </c>
    </row>
    <row r="138" spans="1:9" ht="15">
      <c r="A138" s="43"/>
      <c r="B138" s="42"/>
      <c r="C138" s="42"/>
      <c r="D138" s="42"/>
      <c r="E138" s="44"/>
      <c r="F138" s="47">
        <f t="shared" si="9"/>
        <v>12061.62390670554</v>
      </c>
      <c r="G138" s="44"/>
      <c r="H138" s="44">
        <f t="shared" si="10"/>
        <v>0</v>
      </c>
      <c r="I138" s="47">
        <f t="shared" si="11"/>
        <v>82622.12376093294</v>
      </c>
    </row>
    <row r="139" spans="1:9" ht="15">
      <c r="A139" s="43"/>
      <c r="B139" s="42"/>
      <c r="C139" s="42"/>
      <c r="D139" s="42"/>
      <c r="E139" s="48"/>
      <c r="F139" s="47">
        <f t="shared" si="9"/>
        <v>12061.62390670554</v>
      </c>
      <c r="G139" s="44"/>
      <c r="H139" s="44">
        <f t="shared" si="10"/>
        <v>0</v>
      </c>
      <c r="I139" s="47">
        <f t="shared" si="11"/>
        <v>82622.12376093294</v>
      </c>
    </row>
    <row r="140" spans="1:9" ht="15">
      <c r="A140" s="43"/>
      <c r="B140" s="42"/>
      <c r="C140" s="42"/>
      <c r="D140" s="42"/>
      <c r="E140" s="44"/>
      <c r="F140" s="47">
        <f t="shared" si="9"/>
        <v>12061.62390670554</v>
      </c>
      <c r="G140" s="44"/>
      <c r="H140" s="44">
        <f t="shared" si="10"/>
        <v>0</v>
      </c>
      <c r="I140" s="47">
        <f t="shared" si="11"/>
        <v>82622.12376093294</v>
      </c>
    </row>
    <row r="141" spans="1:9" ht="15.75" thickBot="1">
      <c r="A141" s="43"/>
      <c r="B141" s="42"/>
      <c r="C141" s="42"/>
      <c r="D141" s="42"/>
      <c r="E141" s="45"/>
      <c r="F141" s="49">
        <f t="shared" si="9"/>
        <v>12061.62390670554</v>
      </c>
      <c r="G141" s="44"/>
      <c r="H141" s="45">
        <f t="shared" si="10"/>
        <v>0</v>
      </c>
      <c r="I141" s="49">
        <f t="shared" si="11"/>
        <v>82622.12376093294</v>
      </c>
    </row>
    <row r="142" spans="1:9" ht="15">
      <c r="A142" s="43"/>
      <c r="B142" s="42"/>
      <c r="C142" s="42"/>
      <c r="D142" s="42"/>
      <c r="E142" s="44">
        <f>SUM(E134:E141)</f>
        <v>0</v>
      </c>
      <c r="F142" s="47">
        <v>0</v>
      </c>
      <c r="G142" s="44"/>
      <c r="H142" s="44">
        <f>SUM(H134:H141)</f>
        <v>0</v>
      </c>
      <c r="I142" s="14">
        <f>G133-H142</f>
        <v>82622.12376093294</v>
      </c>
    </row>
    <row r="143" spans="1:8" ht="15">
      <c r="A143" s="43"/>
      <c r="B143" s="42"/>
      <c r="C143" s="42"/>
      <c r="D143" s="42"/>
      <c r="E143" s="44"/>
      <c r="F143" s="40"/>
      <c r="G143" s="44"/>
      <c r="H143" s="44"/>
    </row>
    <row r="144" spans="1:8" ht="15">
      <c r="A144" s="43"/>
      <c r="B144" s="42"/>
      <c r="C144" s="42"/>
      <c r="D144" s="42"/>
      <c r="E144" s="44"/>
      <c r="F144" s="40"/>
      <c r="G144" s="44"/>
      <c r="H144" s="44"/>
    </row>
    <row r="145" spans="1:8" ht="15">
      <c r="A145" s="43"/>
      <c r="B145" s="42"/>
      <c r="C145" s="42"/>
      <c r="D145" s="42"/>
      <c r="E145" s="44"/>
      <c r="F145" s="40"/>
      <c r="G145" s="44"/>
      <c r="H145" s="44"/>
    </row>
    <row r="146" spans="1:9" ht="18.75">
      <c r="A146" s="43"/>
      <c r="B146" s="42"/>
      <c r="C146" s="42"/>
      <c r="D146" s="42"/>
      <c r="E146" s="44"/>
      <c r="F146" s="69"/>
      <c r="G146" s="69"/>
      <c r="H146" s="69"/>
      <c r="I146" s="69"/>
    </row>
    <row r="147" spans="1:9" ht="15.75">
      <c r="A147" s="43"/>
      <c r="B147" s="42"/>
      <c r="C147" s="42"/>
      <c r="D147" s="42"/>
      <c r="E147" s="44"/>
      <c r="F147" s="70"/>
      <c r="G147" s="70"/>
      <c r="H147" s="70"/>
      <c r="I147" s="70"/>
    </row>
    <row r="148" spans="1:9" ht="15">
      <c r="A148" s="43"/>
      <c r="B148" s="42"/>
      <c r="C148" s="42"/>
      <c r="D148" s="42"/>
      <c r="E148" s="44"/>
      <c r="F148" s="18"/>
      <c r="G148" s="17"/>
      <c r="H148" s="19"/>
      <c r="I148" s="19"/>
    </row>
    <row r="149" spans="1:7" ht="15">
      <c r="A149" s="43"/>
      <c r="B149" s="42"/>
      <c r="C149" s="42"/>
      <c r="D149" s="42"/>
      <c r="E149" s="44"/>
      <c r="F149" s="40"/>
      <c r="G149" s="40"/>
    </row>
    <row r="150" spans="1:7" ht="15">
      <c r="A150" s="43"/>
      <c r="B150" s="42"/>
      <c r="C150" s="42"/>
      <c r="D150" s="42"/>
      <c r="E150" s="44"/>
      <c r="F150" s="40"/>
      <c r="G150" s="40"/>
    </row>
    <row r="151" spans="1:7" ht="15">
      <c r="A151" s="43"/>
      <c r="B151" s="42"/>
      <c r="C151" s="42"/>
      <c r="D151" s="42"/>
      <c r="E151" s="44"/>
      <c r="F151" s="40"/>
      <c r="G151" s="40"/>
    </row>
    <row r="152" spans="1:7" ht="15">
      <c r="A152" s="43"/>
      <c r="B152" s="42"/>
      <c r="C152" s="42"/>
      <c r="D152" s="42"/>
      <c r="E152" s="44"/>
      <c r="F152" s="40"/>
      <c r="G152" s="40"/>
    </row>
    <row r="153" spans="1:7" ht="15">
      <c r="A153" s="43"/>
      <c r="B153" s="42"/>
      <c r="C153" s="42"/>
      <c r="D153" s="42"/>
      <c r="E153" s="44"/>
      <c r="F153" s="40"/>
      <c r="G153" s="40"/>
    </row>
    <row r="154" spans="1:7" ht="15">
      <c r="A154" s="43"/>
      <c r="B154" s="42"/>
      <c r="C154" s="42"/>
      <c r="D154" s="42"/>
      <c r="E154" s="44"/>
      <c r="F154" s="40"/>
      <c r="G154" s="40"/>
    </row>
    <row r="155" spans="1:7" ht="15">
      <c r="A155" s="43"/>
      <c r="B155" s="42"/>
      <c r="C155" s="42"/>
      <c r="D155" s="42"/>
      <c r="E155" s="44"/>
      <c r="F155" s="40"/>
      <c r="G155" s="40"/>
    </row>
    <row r="156" spans="1:7" ht="15">
      <c r="A156" s="43"/>
      <c r="B156" s="42"/>
      <c r="C156" s="42"/>
      <c r="D156" s="42"/>
      <c r="E156" s="44"/>
      <c r="F156" s="40"/>
      <c r="G156" s="40"/>
    </row>
    <row r="157" spans="1:7" ht="15">
      <c r="A157" s="43"/>
      <c r="B157" s="42"/>
      <c r="C157" s="42"/>
      <c r="D157" s="42"/>
      <c r="E157" s="44"/>
      <c r="F157" s="40"/>
      <c r="G157" s="40"/>
    </row>
    <row r="158" spans="1:7" ht="15">
      <c r="A158" s="43"/>
      <c r="B158" s="42"/>
      <c r="C158" s="42"/>
      <c r="D158" s="42"/>
      <c r="E158" s="44"/>
      <c r="F158" s="40"/>
      <c r="G158" s="40"/>
    </row>
    <row r="159" spans="1:9" ht="18.75">
      <c r="A159" s="94" t="str">
        <f>+A1</f>
        <v>PROYECTO "SISTEMA DE AGUA NUEVA AMERICA"</v>
      </c>
      <c r="B159" s="94"/>
      <c r="C159" s="94"/>
      <c r="D159" s="94"/>
      <c r="E159" s="94"/>
      <c r="F159" s="94"/>
      <c r="G159" s="94"/>
      <c r="H159" s="94"/>
      <c r="I159" s="94"/>
    </row>
    <row r="160" spans="1:9" ht="15.75">
      <c r="A160" s="95" t="str">
        <f>+A2</f>
        <v>*** INFORME ECONOMICO MES DE JUNIO ***</v>
      </c>
      <c r="B160" s="95"/>
      <c r="C160" s="95"/>
      <c r="D160" s="95"/>
      <c r="E160" s="95"/>
      <c r="F160" s="95"/>
      <c r="G160" s="34"/>
      <c r="H160" s="34"/>
      <c r="I160" s="34"/>
    </row>
    <row r="161" spans="1:7" ht="15">
      <c r="A161" s="17"/>
      <c r="B161" s="17"/>
      <c r="C161" s="17"/>
      <c r="D161" s="18"/>
      <c r="E161" s="17"/>
      <c r="F161" s="40"/>
      <c r="G161" s="40"/>
    </row>
    <row r="162" spans="1:9" ht="15">
      <c r="A162" s="40"/>
      <c r="B162" s="40"/>
      <c r="C162" s="40"/>
      <c r="D162" s="40"/>
      <c r="E162" s="40"/>
      <c r="F162" s="40"/>
      <c r="G162" s="40"/>
      <c r="H162" s="23" t="s">
        <v>8</v>
      </c>
      <c r="I162" s="24">
        <f>+I129</f>
        <v>6.85</v>
      </c>
    </row>
    <row r="163" spans="1:7" ht="15">
      <c r="A163" s="40"/>
      <c r="B163" s="40"/>
      <c r="C163" s="40"/>
      <c r="D163" s="40"/>
      <c r="E163" s="40"/>
      <c r="F163" s="40"/>
      <c r="G163" s="40"/>
    </row>
    <row r="164" spans="1:9" ht="15">
      <c r="A164" s="96" t="s">
        <v>0</v>
      </c>
      <c r="B164" s="105" t="s">
        <v>9</v>
      </c>
      <c r="C164" s="71" t="s">
        <v>11</v>
      </c>
      <c r="D164" s="99" t="s">
        <v>6</v>
      </c>
      <c r="E164" s="100"/>
      <c r="F164" s="101"/>
      <c r="G164" s="102" t="s">
        <v>7</v>
      </c>
      <c r="H164" s="102"/>
      <c r="I164" s="102"/>
    </row>
    <row r="165" spans="1:9" ht="15">
      <c r="A165" s="96"/>
      <c r="B165" s="105"/>
      <c r="C165" s="7" t="s">
        <v>1</v>
      </c>
      <c r="D165" s="7" t="s">
        <v>2</v>
      </c>
      <c r="E165" s="8" t="s">
        <v>3</v>
      </c>
      <c r="F165" s="9" t="s">
        <v>4</v>
      </c>
      <c r="G165" s="7" t="s">
        <v>2</v>
      </c>
      <c r="H165" s="7" t="s">
        <v>5</v>
      </c>
      <c r="I165" s="7" t="s">
        <v>4</v>
      </c>
    </row>
    <row r="166" spans="1:9" ht="15">
      <c r="A166" s="43"/>
      <c r="B166" s="42"/>
      <c r="C166" s="35" t="str">
        <f>+C133</f>
        <v>Saldo al 31/052013</v>
      </c>
      <c r="D166" s="41">
        <f>+MAYO!F193</f>
        <v>691.0999999999999</v>
      </c>
      <c r="E166" s="44"/>
      <c r="F166" s="26">
        <f>D166-E166</f>
        <v>691.0999999999999</v>
      </c>
      <c r="G166" s="27">
        <f>D166*$I$162</f>
        <v>4734.034999999999</v>
      </c>
      <c r="H166" s="25"/>
      <c r="I166" s="26">
        <f>G166-H166</f>
        <v>4734.034999999999</v>
      </c>
    </row>
    <row r="167" spans="1:9" ht="15">
      <c r="A167" s="43">
        <v>41443</v>
      </c>
      <c r="B167" s="42" t="s">
        <v>225</v>
      </c>
      <c r="C167" s="42" t="s">
        <v>42</v>
      </c>
      <c r="D167" s="42"/>
      <c r="E167" s="81">
        <v>20.27</v>
      </c>
      <c r="F167" s="47">
        <f>F166+D167-E167</f>
        <v>670.8299999999999</v>
      </c>
      <c r="G167" s="27"/>
      <c r="H167" s="44">
        <f>E167*$I$4</f>
        <v>138.84949999999998</v>
      </c>
      <c r="I167" s="47">
        <f>I166+G167-H167</f>
        <v>4595.185499999999</v>
      </c>
    </row>
    <row r="168" spans="1:9" ht="15">
      <c r="A168" s="43">
        <v>41443</v>
      </c>
      <c r="B168" s="42" t="s">
        <v>226</v>
      </c>
      <c r="C168" s="42" t="s">
        <v>211</v>
      </c>
      <c r="D168" s="42"/>
      <c r="E168" s="81">
        <v>0.44</v>
      </c>
      <c r="F168" s="47">
        <f>F167+D168-E168</f>
        <v>670.3899999999999</v>
      </c>
      <c r="G168" s="27"/>
      <c r="H168" s="44">
        <f>E168*$I$4</f>
        <v>3.014</v>
      </c>
      <c r="I168" s="47">
        <f>I167+G168-H168</f>
        <v>4592.171499999999</v>
      </c>
    </row>
    <row r="169" spans="1:9" ht="15">
      <c r="A169" s="43">
        <v>41443</v>
      </c>
      <c r="B169" s="42" t="s">
        <v>227</v>
      </c>
      <c r="C169" s="42" t="s">
        <v>211</v>
      </c>
      <c r="D169" s="42"/>
      <c r="E169" s="82">
        <v>0.44</v>
      </c>
      <c r="F169" s="47">
        <f>F168+D169-E169</f>
        <v>669.9499999999998</v>
      </c>
      <c r="G169" s="44"/>
      <c r="H169" s="44">
        <f>E169*$I$4</f>
        <v>3.014</v>
      </c>
      <c r="I169" s="47">
        <f>I168+G169-H169</f>
        <v>4589.157499999998</v>
      </c>
    </row>
    <row r="170" spans="1:9" ht="15">
      <c r="A170" s="43"/>
      <c r="B170" s="42"/>
      <c r="C170" s="42"/>
      <c r="D170" s="42"/>
      <c r="E170" s="44"/>
      <c r="F170" s="47">
        <f aca="true" t="shared" si="12" ref="F170:F179">F169+D170-E170</f>
        <v>669.9499999999998</v>
      </c>
      <c r="G170" s="44"/>
      <c r="H170" s="44">
        <f aca="true" t="shared" si="13" ref="H170:H179">E170*$I$4</f>
        <v>0</v>
      </c>
      <c r="I170" s="47">
        <f aca="true" t="shared" si="14" ref="I170:I179">I169+G170-H170</f>
        <v>4589.157499999998</v>
      </c>
    </row>
    <row r="171" spans="1:9" ht="15">
      <c r="A171" s="43"/>
      <c r="B171" s="42"/>
      <c r="C171" s="42"/>
      <c r="D171" s="42"/>
      <c r="E171" s="44"/>
      <c r="F171" s="47">
        <f t="shared" si="12"/>
        <v>669.9499999999998</v>
      </c>
      <c r="G171" s="44"/>
      <c r="H171" s="44">
        <f t="shared" si="13"/>
        <v>0</v>
      </c>
      <c r="I171" s="47">
        <f t="shared" si="14"/>
        <v>4589.157499999998</v>
      </c>
    </row>
    <row r="172" spans="1:9" ht="15">
      <c r="A172" s="43"/>
      <c r="B172" s="42"/>
      <c r="C172" s="42"/>
      <c r="D172" s="42"/>
      <c r="E172" s="44"/>
      <c r="F172" s="47">
        <f t="shared" si="12"/>
        <v>669.9499999999998</v>
      </c>
      <c r="G172" s="44"/>
      <c r="H172" s="44">
        <f t="shared" si="13"/>
        <v>0</v>
      </c>
      <c r="I172" s="47">
        <f t="shared" si="14"/>
        <v>4589.157499999998</v>
      </c>
    </row>
    <row r="173" spans="1:9" ht="15">
      <c r="A173" s="43"/>
      <c r="B173" s="42"/>
      <c r="C173" s="42"/>
      <c r="D173" s="42"/>
      <c r="E173" s="48"/>
      <c r="F173" s="47">
        <f t="shared" si="12"/>
        <v>669.9499999999998</v>
      </c>
      <c r="G173" s="44"/>
      <c r="H173" s="44">
        <f t="shared" si="13"/>
        <v>0</v>
      </c>
      <c r="I173" s="47">
        <f t="shared" si="14"/>
        <v>4589.157499999998</v>
      </c>
    </row>
    <row r="174" spans="1:9" ht="15">
      <c r="A174" s="43"/>
      <c r="B174" s="42"/>
      <c r="C174" s="42"/>
      <c r="D174" s="42"/>
      <c r="E174" s="44"/>
      <c r="F174" s="47">
        <f t="shared" si="12"/>
        <v>669.9499999999998</v>
      </c>
      <c r="G174" s="44"/>
      <c r="H174" s="44">
        <f t="shared" si="13"/>
        <v>0</v>
      </c>
      <c r="I174" s="47">
        <f t="shared" si="14"/>
        <v>4589.157499999998</v>
      </c>
    </row>
    <row r="175" spans="1:9" ht="15.75" customHeight="1">
      <c r="A175" s="43"/>
      <c r="B175" s="42"/>
      <c r="C175" s="42"/>
      <c r="D175" s="42"/>
      <c r="E175" s="48"/>
      <c r="F175" s="47">
        <f t="shared" si="12"/>
        <v>669.9499999999998</v>
      </c>
      <c r="G175" s="44"/>
      <c r="H175" s="44">
        <f t="shared" si="13"/>
        <v>0</v>
      </c>
      <c r="I175" s="47">
        <f t="shared" si="14"/>
        <v>4589.157499999998</v>
      </c>
    </row>
    <row r="176" spans="1:9" ht="15">
      <c r="A176" s="43"/>
      <c r="B176" s="42"/>
      <c r="C176" s="42"/>
      <c r="D176" s="42"/>
      <c r="E176" s="44"/>
      <c r="F176" s="47">
        <f t="shared" si="12"/>
        <v>669.9499999999998</v>
      </c>
      <c r="G176" s="44"/>
      <c r="H176" s="44">
        <f t="shared" si="13"/>
        <v>0</v>
      </c>
      <c r="I176" s="47">
        <f t="shared" si="14"/>
        <v>4589.157499999998</v>
      </c>
    </row>
    <row r="177" spans="1:9" ht="15">
      <c r="A177" s="43"/>
      <c r="B177" s="42"/>
      <c r="C177" s="42"/>
      <c r="D177" s="42"/>
      <c r="E177" s="44"/>
      <c r="F177" s="47">
        <f t="shared" si="12"/>
        <v>669.9499999999998</v>
      </c>
      <c r="G177" s="44"/>
      <c r="H177" s="44">
        <f t="shared" si="13"/>
        <v>0</v>
      </c>
      <c r="I177" s="47">
        <f t="shared" si="14"/>
        <v>4589.157499999998</v>
      </c>
    </row>
    <row r="178" spans="1:9" ht="15">
      <c r="A178" s="43"/>
      <c r="B178" s="42"/>
      <c r="C178" s="42"/>
      <c r="D178" s="42"/>
      <c r="E178" s="48"/>
      <c r="F178" s="47">
        <f t="shared" si="12"/>
        <v>669.9499999999998</v>
      </c>
      <c r="G178" s="44"/>
      <c r="H178" s="44">
        <f t="shared" si="13"/>
        <v>0</v>
      </c>
      <c r="I178" s="47">
        <f t="shared" si="14"/>
        <v>4589.157499999998</v>
      </c>
    </row>
    <row r="179" spans="1:9" ht="19.5" customHeight="1" thickBot="1">
      <c r="A179" s="43"/>
      <c r="B179" s="42"/>
      <c r="C179" s="42"/>
      <c r="D179" s="42"/>
      <c r="E179" s="45"/>
      <c r="F179" s="49">
        <f t="shared" si="12"/>
        <v>669.9499999999998</v>
      </c>
      <c r="G179" s="44"/>
      <c r="H179" s="45">
        <f t="shared" si="13"/>
        <v>0</v>
      </c>
      <c r="I179" s="49">
        <f t="shared" si="14"/>
        <v>4589.157499999998</v>
      </c>
    </row>
    <row r="180" spans="1:9" ht="21" customHeight="1">
      <c r="A180" s="43"/>
      <c r="B180" s="42"/>
      <c r="C180" s="42"/>
      <c r="D180" s="42"/>
      <c r="E180" s="48">
        <f>SUM(E167:E179)</f>
        <v>21.150000000000002</v>
      </c>
      <c r="F180" s="31">
        <f>D166-E180</f>
        <v>669.9499999999999</v>
      </c>
      <c r="G180" s="32"/>
      <c r="H180" s="33">
        <f>SUM(H167:H179)</f>
        <v>144.8775</v>
      </c>
      <c r="I180" s="31">
        <f>SUM(G166:G168)-H180</f>
        <v>4589.157499999999</v>
      </c>
    </row>
    <row r="181" spans="1:9" ht="197.25" customHeight="1">
      <c r="A181" s="43"/>
      <c r="B181" s="42"/>
      <c r="C181" s="42"/>
      <c r="D181" s="42"/>
      <c r="E181" s="48"/>
      <c r="F181" s="31"/>
      <c r="G181" s="32"/>
      <c r="H181" s="33"/>
      <c r="I181" s="31"/>
    </row>
    <row r="182" spans="6:7" ht="15">
      <c r="F182" s="40"/>
      <c r="G182" s="40"/>
    </row>
    <row r="183" spans="1:9" ht="18.75">
      <c r="A183" s="94" t="str">
        <f>+A1</f>
        <v>PROYECTO "SISTEMA DE AGUA NUEVA AMERICA"</v>
      </c>
      <c r="B183" s="94"/>
      <c r="C183" s="94"/>
      <c r="D183" s="94"/>
      <c r="E183" s="94"/>
      <c r="F183" s="94"/>
      <c r="G183" s="94"/>
      <c r="H183" s="94"/>
      <c r="I183" s="94"/>
    </row>
    <row r="184" spans="1:9" ht="15.75">
      <c r="A184" s="95" t="str">
        <f>+A2</f>
        <v>*** INFORME ECONOMICO MES DE JUNIO ***</v>
      </c>
      <c r="B184" s="95"/>
      <c r="C184" s="95"/>
      <c r="D184" s="95"/>
      <c r="E184" s="95"/>
      <c r="F184" s="95"/>
      <c r="G184" s="34"/>
      <c r="H184" s="34"/>
      <c r="I184" s="34"/>
    </row>
    <row r="185" spans="1:9" ht="15">
      <c r="A185" s="40"/>
      <c r="B185" s="40"/>
      <c r="C185" s="40"/>
      <c r="D185" s="40"/>
      <c r="E185" s="40"/>
      <c r="F185" s="40"/>
      <c r="G185" s="40"/>
      <c r="H185" s="5" t="s">
        <v>8</v>
      </c>
      <c r="I185" s="4">
        <f>+I162</f>
        <v>6.85</v>
      </c>
    </row>
    <row r="186" spans="1:7" ht="15">
      <c r="A186" s="40"/>
      <c r="B186" s="40"/>
      <c r="C186" s="40"/>
      <c r="D186" s="40"/>
      <c r="E186" s="40"/>
      <c r="F186" s="40"/>
      <c r="G186" s="40"/>
    </row>
    <row r="187" spans="1:9" ht="15">
      <c r="A187" s="96" t="s">
        <v>0</v>
      </c>
      <c r="B187" s="97" t="s">
        <v>16</v>
      </c>
      <c r="C187" s="98"/>
      <c r="D187" s="99" t="s">
        <v>6</v>
      </c>
      <c r="E187" s="100"/>
      <c r="F187" s="101"/>
      <c r="G187" s="102" t="s">
        <v>7</v>
      </c>
      <c r="H187" s="102"/>
      <c r="I187" s="102"/>
    </row>
    <row r="188" spans="1:9" ht="15">
      <c r="A188" s="96"/>
      <c r="B188" s="103" t="s">
        <v>1</v>
      </c>
      <c r="C188" s="104"/>
      <c r="D188" s="7" t="s">
        <v>14</v>
      </c>
      <c r="E188" s="8" t="s">
        <v>15</v>
      </c>
      <c r="F188" s="9" t="s">
        <v>4</v>
      </c>
      <c r="G188" s="7" t="s">
        <v>14</v>
      </c>
      <c r="H188" s="8" t="s">
        <v>15</v>
      </c>
      <c r="I188" s="9" t="s">
        <v>4</v>
      </c>
    </row>
    <row r="189" spans="1:9" ht="15">
      <c r="A189" s="46"/>
      <c r="B189" s="93" t="s">
        <v>35</v>
      </c>
      <c r="C189" s="93"/>
      <c r="D189" s="6">
        <f>+MAYO!F189</f>
        <v>468.31999999999977</v>
      </c>
      <c r="E189" s="6">
        <f>+E38</f>
        <v>24.27</v>
      </c>
      <c r="F189" s="6">
        <f>D189-E189</f>
        <v>444.0499999999998</v>
      </c>
      <c r="G189" s="6">
        <f aca="true" t="shared" si="15" ref="G189:H193">D189*$I$185</f>
        <v>3207.9919999999984</v>
      </c>
      <c r="H189" s="6">
        <f t="shared" si="15"/>
        <v>166.24949999999998</v>
      </c>
      <c r="I189" s="6">
        <f>G189-H189</f>
        <v>3041.7424999999985</v>
      </c>
    </row>
    <row r="190" spans="1:9" ht="15">
      <c r="A190" s="46"/>
      <c r="B190" s="92" t="s">
        <v>12</v>
      </c>
      <c r="C190" s="92"/>
      <c r="D190" s="6">
        <f>+MAYO!F190</f>
        <v>1375</v>
      </c>
      <c r="E190" s="6">
        <f>+E83</f>
        <v>405.88</v>
      </c>
      <c r="F190" s="6">
        <f>D190-E190</f>
        <v>969.12</v>
      </c>
      <c r="G190" s="6">
        <f t="shared" si="15"/>
        <v>9418.75</v>
      </c>
      <c r="H190" s="6">
        <f t="shared" si="15"/>
        <v>2780.278</v>
      </c>
      <c r="I190" s="6">
        <f>G190-H190</f>
        <v>6638.472</v>
      </c>
    </row>
    <row r="191" spans="1:9" ht="15">
      <c r="A191" s="46"/>
      <c r="B191" s="92" t="s">
        <v>36</v>
      </c>
      <c r="C191" s="92"/>
      <c r="D191" s="6">
        <f>+MAYO!F191</f>
        <v>696.6</v>
      </c>
      <c r="E191" s="6">
        <f>+E116</f>
        <v>31.339999999999996</v>
      </c>
      <c r="F191" s="6">
        <f>D191-E191</f>
        <v>665.26</v>
      </c>
      <c r="G191" s="6">
        <f t="shared" si="15"/>
        <v>4771.71</v>
      </c>
      <c r="H191" s="6">
        <f t="shared" si="15"/>
        <v>214.67899999999997</v>
      </c>
      <c r="I191" s="6">
        <f>G191-H191</f>
        <v>4557.031</v>
      </c>
    </row>
    <row r="192" spans="1:9" ht="15">
      <c r="A192" s="46"/>
      <c r="B192" s="92" t="s">
        <v>37</v>
      </c>
      <c r="C192" s="92"/>
      <c r="D192" s="6">
        <f>+MAYO!F192</f>
        <v>12061.62390670554</v>
      </c>
      <c r="E192" s="6">
        <f>+E142</f>
        <v>0</v>
      </c>
      <c r="F192" s="6">
        <f>D192-E192</f>
        <v>12061.62390670554</v>
      </c>
      <c r="G192" s="6">
        <f t="shared" si="15"/>
        <v>82622.12376093294</v>
      </c>
      <c r="H192" s="6">
        <f t="shared" si="15"/>
        <v>0</v>
      </c>
      <c r="I192" s="6">
        <f>G192-H192</f>
        <v>82622.12376093294</v>
      </c>
    </row>
    <row r="193" spans="1:9" ht="15">
      <c r="A193" s="46"/>
      <c r="B193" s="92" t="s">
        <v>13</v>
      </c>
      <c r="C193" s="92"/>
      <c r="D193" s="6">
        <f>+MAYO!F193</f>
        <v>691.0999999999999</v>
      </c>
      <c r="E193" s="6">
        <f>+E180</f>
        <v>21.150000000000002</v>
      </c>
      <c r="F193" s="6">
        <f>D193-E193</f>
        <v>669.9499999999999</v>
      </c>
      <c r="G193" s="6">
        <f t="shared" si="15"/>
        <v>4734.034999999999</v>
      </c>
      <c r="H193" s="6">
        <f t="shared" si="15"/>
        <v>144.8775</v>
      </c>
      <c r="I193" s="6">
        <f>G193-H193</f>
        <v>4589.157499999999</v>
      </c>
    </row>
    <row r="194" spans="1:9" ht="15">
      <c r="A194" s="46"/>
      <c r="B194" s="92"/>
      <c r="C194" s="92"/>
      <c r="D194" s="6"/>
      <c r="E194" s="6"/>
      <c r="F194" s="6"/>
      <c r="G194" s="6"/>
      <c r="H194" s="6"/>
      <c r="I194" s="6"/>
    </row>
    <row r="195" spans="1:9" ht="15">
      <c r="A195" s="46"/>
      <c r="B195" s="92"/>
      <c r="C195" s="92"/>
      <c r="D195" s="6"/>
      <c r="E195" s="6"/>
      <c r="F195" s="6"/>
      <c r="G195" s="6"/>
      <c r="H195" s="6"/>
      <c r="I195" s="6"/>
    </row>
    <row r="196" spans="1:9" ht="15.75" thickBot="1">
      <c r="A196" s="46"/>
      <c r="B196" s="92"/>
      <c r="C196" s="92"/>
      <c r="D196" s="13"/>
      <c r="E196" s="11"/>
      <c r="F196" s="11"/>
      <c r="G196" s="11"/>
      <c r="H196" s="6"/>
      <c r="I196" s="11"/>
    </row>
    <row r="197" spans="1:11" ht="15.75" thickBot="1">
      <c r="A197" s="46"/>
      <c r="B197" s="46"/>
      <c r="C197" s="10" t="s">
        <v>10</v>
      </c>
      <c r="D197" s="12">
        <f>SUM(D189:D196)</f>
        <v>15292.64390670554</v>
      </c>
      <c r="E197" s="12">
        <f>SUM(E189:E196)</f>
        <v>482.63999999999993</v>
      </c>
      <c r="F197" s="12">
        <f>SUM(F189:F196)</f>
        <v>14810.00390670554</v>
      </c>
      <c r="G197" s="12">
        <f>SUM(G189:G195)</f>
        <v>104754.61076093293</v>
      </c>
      <c r="H197" s="12">
        <f>SUM(H189:H195)</f>
        <v>3306.084</v>
      </c>
      <c r="I197" s="12">
        <f>SUM(I189:I195)</f>
        <v>101448.52676093293</v>
      </c>
      <c r="K197" s="40" t="s">
        <v>30</v>
      </c>
    </row>
  </sheetData>
  <sheetProtection/>
  <mergeCells count="45">
    <mergeCell ref="B189:C189"/>
    <mergeCell ref="B190:C190"/>
    <mergeCell ref="B191:C191"/>
    <mergeCell ref="B192:C192"/>
    <mergeCell ref="B193:C193"/>
    <mergeCell ref="B194:C194"/>
    <mergeCell ref="B195:C195"/>
    <mergeCell ref="G187:I187"/>
    <mergeCell ref="B188:C188"/>
    <mergeCell ref="B196:C196"/>
    <mergeCell ref="B164:B165"/>
    <mergeCell ref="D164:F164"/>
    <mergeCell ref="G164:I164"/>
    <mergeCell ref="A184:F184"/>
    <mergeCell ref="A187:A188"/>
    <mergeCell ref="B187:C187"/>
    <mergeCell ref="D187:F187"/>
    <mergeCell ref="A183:I183"/>
    <mergeCell ref="A126:I126"/>
    <mergeCell ref="A127:F127"/>
    <mergeCell ref="A131:A132"/>
    <mergeCell ref="B131:B132"/>
    <mergeCell ref="D131:F131"/>
    <mergeCell ref="G131:I131"/>
    <mergeCell ref="A159:I159"/>
    <mergeCell ref="A160:F160"/>
    <mergeCell ref="A164:A165"/>
    <mergeCell ref="A85:I85"/>
    <mergeCell ref="A86:I86"/>
    <mergeCell ref="A90:A91"/>
    <mergeCell ref="B90:B91"/>
    <mergeCell ref="D90:F90"/>
    <mergeCell ref="G90:I90"/>
    <mergeCell ref="A46:I46"/>
    <mergeCell ref="A47:F47"/>
    <mergeCell ref="A51:A52"/>
    <mergeCell ref="B51:B52"/>
    <mergeCell ref="D51:F51"/>
    <mergeCell ref="G51:I51"/>
    <mergeCell ref="A1:I1"/>
    <mergeCell ref="A2:F2"/>
    <mergeCell ref="A6:A7"/>
    <mergeCell ref="B6:B7"/>
    <mergeCell ref="D6:F6"/>
    <mergeCell ref="G6:I6"/>
  </mergeCells>
  <printOptions/>
  <pageMargins left="0.7" right="0.7" top="0.45" bottom="0.3" header="0.25" footer="0.3"/>
  <pageSetup horizontalDpi="600" verticalDpi="600" orientation="landscape" r:id="rId2"/>
  <headerFooter scaleWithDoc="0" alignWithMargins="0">
    <oddHeader>&amp;L&amp;G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3"/>
  <sheetViews>
    <sheetView zoomScalePageLayoutView="0" workbookViewId="0" topLeftCell="A1">
      <pane xSplit="1" ySplit="3" topLeftCell="B6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16" sqref="C16"/>
    </sheetView>
  </sheetViews>
  <sheetFormatPr defaultColWidth="11.421875" defaultRowHeight="15"/>
  <cols>
    <col min="1" max="1" width="8.7109375" style="15" bestFit="1" customWidth="1"/>
    <col min="2" max="2" width="7.8515625" style="15" customWidth="1"/>
    <col min="3" max="3" width="39.28125" style="15" customWidth="1"/>
    <col min="4" max="4" width="11.28125" style="15" customWidth="1"/>
    <col min="5" max="5" width="9.8515625" style="15" customWidth="1"/>
    <col min="6" max="7" width="10.28125" style="15" customWidth="1"/>
    <col min="8" max="8" width="11.421875" style="40" customWidth="1"/>
    <col min="9" max="9" width="11.57421875" style="40" bestFit="1" customWidth="1"/>
    <col min="10" max="16384" width="11.421875" style="40" customWidth="1"/>
  </cols>
  <sheetData>
    <row r="1" spans="1:9" ht="18.75">
      <c r="A1" s="94" t="s">
        <v>51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47</v>
      </c>
      <c r="B2" s="95"/>
      <c r="C2" s="95"/>
      <c r="D2" s="95"/>
      <c r="E2" s="95"/>
      <c r="F2" s="95"/>
      <c r="G2" s="34"/>
      <c r="H2" s="34"/>
      <c r="I2" s="34"/>
    </row>
    <row r="3" spans="1:10" s="16" customFormat="1" ht="15">
      <c r="A3" s="17"/>
      <c r="B3" s="17"/>
      <c r="C3" s="17"/>
      <c r="D3" s="18"/>
      <c r="E3" s="17"/>
      <c r="F3" s="18"/>
      <c r="G3" s="17"/>
      <c r="H3" s="19"/>
      <c r="I3" s="19"/>
      <c r="J3" s="19"/>
    </row>
    <row r="4" spans="1:9" ht="15">
      <c r="A4" s="40"/>
      <c r="B4" s="40"/>
      <c r="C4" s="40"/>
      <c r="D4" s="40"/>
      <c r="E4" s="40"/>
      <c r="F4" s="40"/>
      <c r="G4" s="40"/>
      <c r="H4" s="23" t="s">
        <v>8</v>
      </c>
      <c r="I4" s="24">
        <v>6.85</v>
      </c>
    </row>
    <row r="5" spans="1:7" ht="15">
      <c r="A5" s="40"/>
      <c r="B5" s="40"/>
      <c r="C5" s="40"/>
      <c r="D5" s="40"/>
      <c r="E5" s="40"/>
      <c r="F5" s="40"/>
      <c r="G5" s="40"/>
    </row>
    <row r="6" spans="1:9" ht="15">
      <c r="A6" s="96" t="s">
        <v>0</v>
      </c>
      <c r="B6" s="105" t="s">
        <v>9</v>
      </c>
      <c r="C6" s="74" t="s">
        <v>31</v>
      </c>
      <c r="D6" s="102" t="s">
        <v>6</v>
      </c>
      <c r="E6" s="102"/>
      <c r="F6" s="102"/>
      <c r="G6" s="102" t="s">
        <v>7</v>
      </c>
      <c r="H6" s="102"/>
      <c r="I6" s="102"/>
    </row>
    <row r="7" spans="1:9" ht="15">
      <c r="A7" s="96"/>
      <c r="B7" s="105"/>
      <c r="C7" s="7" t="s">
        <v>1</v>
      </c>
      <c r="D7" s="7" t="s">
        <v>2</v>
      </c>
      <c r="E7" s="8" t="s">
        <v>3</v>
      </c>
      <c r="F7" s="9" t="s">
        <v>4</v>
      </c>
      <c r="G7" s="7" t="s">
        <v>2</v>
      </c>
      <c r="H7" s="7" t="s">
        <v>5</v>
      </c>
      <c r="I7" s="7" t="s">
        <v>4</v>
      </c>
    </row>
    <row r="8" spans="1:9" ht="15">
      <c r="A8" s="21"/>
      <c r="B8" s="20"/>
      <c r="C8" s="1" t="s">
        <v>71</v>
      </c>
      <c r="D8" s="27">
        <f>+JUNIO!F189</f>
        <v>444.0499999999998</v>
      </c>
      <c r="E8" s="25"/>
      <c r="F8" s="26">
        <f>D8-E8</f>
        <v>444.0499999999998</v>
      </c>
      <c r="G8" s="27">
        <f>F8*I4</f>
        <v>3041.7424999999985</v>
      </c>
      <c r="H8" s="25"/>
      <c r="I8" s="26">
        <f>G8-H8</f>
        <v>3041.7424999999985</v>
      </c>
    </row>
    <row r="9" spans="1:9" ht="15">
      <c r="A9" s="43">
        <v>41456</v>
      </c>
      <c r="B9" s="42" t="s">
        <v>241</v>
      </c>
      <c r="C9" s="42" t="s">
        <v>271</v>
      </c>
      <c r="D9" s="42"/>
      <c r="E9" s="81">
        <v>1.46</v>
      </c>
      <c r="F9" s="47">
        <f>F8+D9-E9</f>
        <v>442.5899999999998</v>
      </c>
      <c r="G9" s="44"/>
      <c r="H9" s="44">
        <f>E9*$I$4</f>
        <v>10.001</v>
      </c>
      <c r="I9" s="47">
        <f>I8+G9-H9</f>
        <v>3031.7414999999983</v>
      </c>
    </row>
    <row r="10" spans="1:9" ht="15">
      <c r="A10" s="43">
        <v>41456</v>
      </c>
      <c r="B10" s="42" t="s">
        <v>242</v>
      </c>
      <c r="C10" s="42" t="s">
        <v>272</v>
      </c>
      <c r="D10" s="42"/>
      <c r="E10" s="81">
        <v>7.87</v>
      </c>
      <c r="F10" s="47">
        <f>F9+D10-E10</f>
        <v>434.7199999999998</v>
      </c>
      <c r="G10" s="44"/>
      <c r="H10" s="44">
        <f>E10*$I$4</f>
        <v>53.9095</v>
      </c>
      <c r="I10" s="47">
        <f>I9+G10-H10</f>
        <v>2977.831999999998</v>
      </c>
    </row>
    <row r="11" spans="1:9" ht="15">
      <c r="A11" s="43">
        <v>41456</v>
      </c>
      <c r="B11" s="42" t="s">
        <v>242</v>
      </c>
      <c r="C11" s="42" t="s">
        <v>273</v>
      </c>
      <c r="D11" s="42"/>
      <c r="E11" s="81">
        <v>1.75</v>
      </c>
      <c r="F11" s="47">
        <f aca="true" t="shared" si="0" ref="F11:F37">F10+D11-E11</f>
        <v>432.9699999999998</v>
      </c>
      <c r="G11" s="44"/>
      <c r="H11" s="44">
        <f aca="true" t="shared" si="1" ref="H11:H37">E11*$I$4</f>
        <v>11.987499999999999</v>
      </c>
      <c r="I11" s="47">
        <f aca="true" t="shared" si="2" ref="I11:I37">I10+G11-H11</f>
        <v>2965.844499999998</v>
      </c>
    </row>
    <row r="12" spans="1:9" ht="15">
      <c r="A12" s="43">
        <v>41456</v>
      </c>
      <c r="B12" s="42" t="s">
        <v>243</v>
      </c>
      <c r="C12" s="42" t="s">
        <v>274</v>
      </c>
      <c r="D12" s="42"/>
      <c r="E12" s="81">
        <v>1.46</v>
      </c>
      <c r="F12" s="47">
        <f t="shared" si="0"/>
        <v>431.5099999999998</v>
      </c>
      <c r="G12" s="44"/>
      <c r="H12" s="44">
        <f t="shared" si="1"/>
        <v>10.001</v>
      </c>
      <c r="I12" s="47">
        <f t="shared" si="2"/>
        <v>2955.8434999999977</v>
      </c>
    </row>
    <row r="13" spans="1:9" ht="15">
      <c r="A13" s="43">
        <v>41456</v>
      </c>
      <c r="B13" s="42" t="s">
        <v>243</v>
      </c>
      <c r="C13" s="42" t="s">
        <v>275</v>
      </c>
      <c r="D13" s="42"/>
      <c r="E13" s="81">
        <v>0.29</v>
      </c>
      <c r="F13" s="47">
        <f t="shared" si="0"/>
        <v>431.2199999999998</v>
      </c>
      <c r="G13" s="44"/>
      <c r="H13" s="44">
        <f t="shared" si="1"/>
        <v>1.9864999999999997</v>
      </c>
      <c r="I13" s="47">
        <f t="shared" si="2"/>
        <v>2953.8569999999977</v>
      </c>
    </row>
    <row r="14" spans="1:9" ht="15">
      <c r="A14" s="43">
        <v>41457</v>
      </c>
      <c r="B14" s="42" t="s">
        <v>244</v>
      </c>
      <c r="C14" s="42" t="s">
        <v>276</v>
      </c>
      <c r="D14" s="42"/>
      <c r="E14" s="81">
        <v>4.96</v>
      </c>
      <c r="F14" s="47">
        <f t="shared" si="0"/>
        <v>426.2599999999998</v>
      </c>
      <c r="G14" s="44"/>
      <c r="H14" s="44">
        <f t="shared" si="1"/>
        <v>33.976</v>
      </c>
      <c r="I14" s="47">
        <f t="shared" si="2"/>
        <v>2919.8809999999976</v>
      </c>
    </row>
    <row r="15" spans="1:9" ht="15">
      <c r="A15" s="43">
        <v>41457</v>
      </c>
      <c r="B15" s="42" t="s">
        <v>245</v>
      </c>
      <c r="C15" s="42" t="s">
        <v>277</v>
      </c>
      <c r="D15" s="42"/>
      <c r="E15" s="81">
        <v>18.22</v>
      </c>
      <c r="F15" s="47">
        <f t="shared" si="0"/>
        <v>408.03999999999985</v>
      </c>
      <c r="G15" s="44"/>
      <c r="H15" s="44">
        <f t="shared" si="1"/>
        <v>124.80699999999999</v>
      </c>
      <c r="I15" s="47">
        <f t="shared" si="2"/>
        <v>2795.073999999998</v>
      </c>
    </row>
    <row r="16" spans="1:9" ht="15">
      <c r="A16" s="43">
        <v>41458</v>
      </c>
      <c r="B16" s="42" t="s">
        <v>246</v>
      </c>
      <c r="C16" s="42" t="s">
        <v>278</v>
      </c>
      <c r="D16" s="42"/>
      <c r="E16" s="81">
        <v>1.46</v>
      </c>
      <c r="F16" s="47">
        <f t="shared" si="0"/>
        <v>406.57999999999987</v>
      </c>
      <c r="G16" s="44"/>
      <c r="H16" s="44">
        <f t="shared" si="1"/>
        <v>10.001</v>
      </c>
      <c r="I16" s="47">
        <f t="shared" si="2"/>
        <v>2785.0729999999976</v>
      </c>
    </row>
    <row r="17" spans="1:9" ht="15">
      <c r="A17" s="43">
        <v>41458</v>
      </c>
      <c r="B17" s="42" t="s">
        <v>247</v>
      </c>
      <c r="C17" s="42" t="s">
        <v>613</v>
      </c>
      <c r="D17" s="42"/>
      <c r="E17" s="81">
        <v>5.25</v>
      </c>
      <c r="F17" s="47">
        <f t="shared" si="0"/>
        <v>401.32999999999987</v>
      </c>
      <c r="G17" s="44"/>
      <c r="H17" s="44">
        <f t="shared" si="1"/>
        <v>35.9625</v>
      </c>
      <c r="I17" s="47">
        <f t="shared" si="2"/>
        <v>2749.1104999999975</v>
      </c>
    </row>
    <row r="18" spans="1:9" ht="15">
      <c r="A18" s="43">
        <v>41458</v>
      </c>
      <c r="B18" s="42" t="s">
        <v>247</v>
      </c>
      <c r="C18" s="42" t="s">
        <v>612</v>
      </c>
      <c r="D18" s="42"/>
      <c r="E18" s="81">
        <v>1.75</v>
      </c>
      <c r="F18" s="47">
        <f t="shared" si="0"/>
        <v>399.57999999999987</v>
      </c>
      <c r="G18" s="44"/>
      <c r="H18" s="44">
        <f t="shared" si="1"/>
        <v>11.987499999999999</v>
      </c>
      <c r="I18" s="47">
        <f t="shared" si="2"/>
        <v>2737.1229999999973</v>
      </c>
    </row>
    <row r="19" spans="1:9" ht="15.75" thickBot="1">
      <c r="A19" s="43">
        <v>41472</v>
      </c>
      <c r="B19" s="42" t="s">
        <v>248</v>
      </c>
      <c r="C19" s="42" t="s">
        <v>353</v>
      </c>
      <c r="D19" s="42"/>
      <c r="E19" s="83">
        <v>1.46</v>
      </c>
      <c r="F19" s="47">
        <f t="shared" si="0"/>
        <v>398.1199999999999</v>
      </c>
      <c r="G19" s="44"/>
      <c r="H19" s="44">
        <f t="shared" si="1"/>
        <v>10.001</v>
      </c>
      <c r="I19" s="47">
        <f t="shared" si="2"/>
        <v>2727.121999999997</v>
      </c>
    </row>
    <row r="20" spans="1:9" ht="15">
      <c r="A20" s="43"/>
      <c r="B20" s="42"/>
      <c r="C20" s="42"/>
      <c r="D20" s="42"/>
      <c r="E20" s="44"/>
      <c r="F20" s="47">
        <f t="shared" si="0"/>
        <v>398.1199999999999</v>
      </c>
      <c r="G20" s="44"/>
      <c r="H20" s="44">
        <f t="shared" si="1"/>
        <v>0</v>
      </c>
      <c r="I20" s="47">
        <f t="shared" si="2"/>
        <v>2727.121999999997</v>
      </c>
    </row>
    <row r="21" spans="1:9" ht="15">
      <c r="A21" s="43"/>
      <c r="B21" s="42"/>
      <c r="C21" s="42"/>
      <c r="D21" s="42"/>
      <c r="E21" s="44"/>
      <c r="F21" s="47">
        <f t="shared" si="0"/>
        <v>398.1199999999999</v>
      </c>
      <c r="G21" s="44"/>
      <c r="H21" s="44">
        <f t="shared" si="1"/>
        <v>0</v>
      </c>
      <c r="I21" s="47">
        <f t="shared" si="2"/>
        <v>2727.121999999997</v>
      </c>
    </row>
    <row r="22" spans="1:9" ht="15">
      <c r="A22" s="43"/>
      <c r="B22" s="42"/>
      <c r="C22" s="42"/>
      <c r="D22" s="42"/>
      <c r="E22" s="44"/>
      <c r="F22" s="47">
        <f t="shared" si="0"/>
        <v>398.1199999999999</v>
      </c>
      <c r="G22" s="44"/>
      <c r="H22" s="44">
        <f t="shared" si="1"/>
        <v>0</v>
      </c>
      <c r="I22" s="47">
        <f t="shared" si="2"/>
        <v>2727.121999999997</v>
      </c>
    </row>
    <row r="23" spans="1:9" ht="15">
      <c r="A23" s="43"/>
      <c r="B23" s="42"/>
      <c r="C23" s="42"/>
      <c r="D23" s="42"/>
      <c r="E23" s="44"/>
      <c r="F23" s="47">
        <f t="shared" si="0"/>
        <v>398.1199999999999</v>
      </c>
      <c r="G23" s="44"/>
      <c r="H23" s="44">
        <f t="shared" si="1"/>
        <v>0</v>
      </c>
      <c r="I23" s="47">
        <f t="shared" si="2"/>
        <v>2727.121999999997</v>
      </c>
    </row>
    <row r="24" spans="1:9" ht="15">
      <c r="A24" s="43"/>
      <c r="B24" s="42"/>
      <c r="C24" s="42"/>
      <c r="D24" s="42"/>
      <c r="E24" s="44"/>
      <c r="F24" s="47">
        <f t="shared" si="0"/>
        <v>398.1199999999999</v>
      </c>
      <c r="G24" s="44"/>
      <c r="H24" s="44">
        <f t="shared" si="1"/>
        <v>0</v>
      </c>
      <c r="I24" s="47">
        <f t="shared" si="2"/>
        <v>2727.121999999997</v>
      </c>
    </row>
    <row r="25" spans="1:9" ht="15">
      <c r="A25" s="43"/>
      <c r="B25" s="42"/>
      <c r="C25" s="42"/>
      <c r="D25" s="42"/>
      <c r="E25" s="44"/>
      <c r="F25" s="47">
        <f t="shared" si="0"/>
        <v>398.1199999999999</v>
      </c>
      <c r="G25" s="44"/>
      <c r="H25" s="44">
        <f t="shared" si="1"/>
        <v>0</v>
      </c>
      <c r="I25" s="47">
        <f t="shared" si="2"/>
        <v>2727.121999999997</v>
      </c>
    </row>
    <row r="26" spans="1:9" ht="15">
      <c r="A26" s="43"/>
      <c r="B26" s="42"/>
      <c r="C26" s="42"/>
      <c r="D26" s="42"/>
      <c r="E26" s="44"/>
      <c r="F26" s="47">
        <f t="shared" si="0"/>
        <v>398.1199999999999</v>
      </c>
      <c r="G26" s="44"/>
      <c r="H26" s="44">
        <f t="shared" si="1"/>
        <v>0</v>
      </c>
      <c r="I26" s="47">
        <f t="shared" si="2"/>
        <v>2727.121999999997</v>
      </c>
    </row>
    <row r="27" spans="1:9" ht="15">
      <c r="A27" s="43"/>
      <c r="B27" s="42"/>
      <c r="C27" s="42"/>
      <c r="D27" s="42"/>
      <c r="E27" s="44"/>
      <c r="F27" s="47">
        <f t="shared" si="0"/>
        <v>398.1199999999999</v>
      </c>
      <c r="G27" s="44"/>
      <c r="H27" s="44">
        <f t="shared" si="1"/>
        <v>0</v>
      </c>
      <c r="I27" s="47">
        <f t="shared" si="2"/>
        <v>2727.121999999997</v>
      </c>
    </row>
    <row r="28" spans="1:9" ht="15">
      <c r="A28" s="43"/>
      <c r="B28" s="42"/>
      <c r="C28" s="42"/>
      <c r="D28" s="42"/>
      <c r="E28" s="44"/>
      <c r="F28" s="47">
        <f t="shared" si="0"/>
        <v>398.1199999999999</v>
      </c>
      <c r="G28" s="44"/>
      <c r="H28" s="44">
        <f t="shared" si="1"/>
        <v>0</v>
      </c>
      <c r="I28" s="47">
        <f t="shared" si="2"/>
        <v>2727.121999999997</v>
      </c>
    </row>
    <row r="29" spans="1:9" ht="15">
      <c r="A29" s="43"/>
      <c r="B29" s="42"/>
      <c r="C29" s="42"/>
      <c r="D29" s="42"/>
      <c r="E29" s="44"/>
      <c r="F29" s="47">
        <f t="shared" si="0"/>
        <v>398.1199999999999</v>
      </c>
      <c r="G29" s="44"/>
      <c r="H29" s="44">
        <f t="shared" si="1"/>
        <v>0</v>
      </c>
      <c r="I29" s="47">
        <f t="shared" si="2"/>
        <v>2727.121999999997</v>
      </c>
    </row>
    <row r="30" spans="1:9" ht="15">
      <c r="A30" s="43"/>
      <c r="B30" s="42"/>
      <c r="C30" s="42"/>
      <c r="D30" s="42"/>
      <c r="E30" s="44"/>
      <c r="F30" s="47">
        <f t="shared" si="0"/>
        <v>398.1199999999999</v>
      </c>
      <c r="G30" s="44"/>
      <c r="H30" s="44">
        <f t="shared" si="1"/>
        <v>0</v>
      </c>
      <c r="I30" s="47">
        <f t="shared" si="2"/>
        <v>2727.121999999997</v>
      </c>
    </row>
    <row r="31" spans="1:9" ht="15">
      <c r="A31" s="43"/>
      <c r="B31" s="42"/>
      <c r="C31" s="42"/>
      <c r="D31" s="42"/>
      <c r="E31" s="44"/>
      <c r="F31" s="47">
        <f t="shared" si="0"/>
        <v>398.1199999999999</v>
      </c>
      <c r="G31" s="44"/>
      <c r="H31" s="44">
        <f t="shared" si="1"/>
        <v>0</v>
      </c>
      <c r="I31" s="47">
        <f t="shared" si="2"/>
        <v>2727.121999999997</v>
      </c>
    </row>
    <row r="32" spans="1:9" ht="15">
      <c r="A32" s="43"/>
      <c r="B32" s="42"/>
      <c r="C32" s="42"/>
      <c r="D32" s="42"/>
      <c r="E32" s="44"/>
      <c r="F32" s="47">
        <f t="shared" si="0"/>
        <v>398.1199999999999</v>
      </c>
      <c r="G32" s="44"/>
      <c r="H32" s="44">
        <f t="shared" si="1"/>
        <v>0</v>
      </c>
      <c r="I32" s="47">
        <f t="shared" si="2"/>
        <v>2727.121999999997</v>
      </c>
    </row>
    <row r="33" spans="1:9" ht="15">
      <c r="A33" s="43"/>
      <c r="B33" s="42"/>
      <c r="C33" s="42"/>
      <c r="D33" s="42"/>
      <c r="E33" s="44"/>
      <c r="F33" s="47">
        <f t="shared" si="0"/>
        <v>398.1199999999999</v>
      </c>
      <c r="G33" s="44"/>
      <c r="H33" s="44">
        <f t="shared" si="1"/>
        <v>0</v>
      </c>
      <c r="I33" s="47">
        <f t="shared" si="2"/>
        <v>2727.121999999997</v>
      </c>
    </row>
    <row r="34" spans="1:9" ht="15">
      <c r="A34" s="43"/>
      <c r="B34" s="42"/>
      <c r="C34" s="42"/>
      <c r="D34" s="42"/>
      <c r="E34" s="44"/>
      <c r="F34" s="47">
        <f t="shared" si="0"/>
        <v>398.1199999999999</v>
      </c>
      <c r="G34" s="44"/>
      <c r="H34" s="44">
        <f t="shared" si="1"/>
        <v>0</v>
      </c>
      <c r="I34" s="47">
        <f t="shared" si="2"/>
        <v>2727.121999999997</v>
      </c>
    </row>
    <row r="35" spans="1:9" ht="15">
      <c r="A35" s="43"/>
      <c r="B35" s="42"/>
      <c r="C35" s="42"/>
      <c r="D35" s="42"/>
      <c r="E35" s="44"/>
      <c r="F35" s="47">
        <f t="shared" si="0"/>
        <v>398.1199999999999</v>
      </c>
      <c r="G35" s="44"/>
      <c r="H35" s="44">
        <f t="shared" si="1"/>
        <v>0</v>
      </c>
      <c r="I35" s="47">
        <f t="shared" si="2"/>
        <v>2727.121999999997</v>
      </c>
    </row>
    <row r="36" spans="1:9" ht="15">
      <c r="A36" s="43"/>
      <c r="B36" s="42"/>
      <c r="C36" s="42"/>
      <c r="D36" s="42"/>
      <c r="E36" s="44"/>
      <c r="F36" s="47">
        <f t="shared" si="0"/>
        <v>398.1199999999999</v>
      </c>
      <c r="G36" s="44"/>
      <c r="H36" s="44">
        <f t="shared" si="1"/>
        <v>0</v>
      </c>
      <c r="I36" s="47">
        <f t="shared" si="2"/>
        <v>2727.121999999997</v>
      </c>
    </row>
    <row r="37" spans="1:9" ht="15.75" thickBot="1">
      <c r="A37" s="43"/>
      <c r="B37" s="42"/>
      <c r="C37" s="42"/>
      <c r="D37" s="42"/>
      <c r="E37" s="45"/>
      <c r="F37" s="49">
        <f t="shared" si="0"/>
        <v>398.1199999999999</v>
      </c>
      <c r="G37" s="45"/>
      <c r="H37" s="45">
        <f t="shared" si="1"/>
        <v>0</v>
      </c>
      <c r="I37" s="49">
        <f t="shared" si="2"/>
        <v>2727.121999999997</v>
      </c>
    </row>
    <row r="38" spans="1:9" ht="15">
      <c r="A38" s="43"/>
      <c r="B38" s="22"/>
      <c r="C38" s="42"/>
      <c r="D38" s="42"/>
      <c r="E38" s="44">
        <f>SUM(E9:E37)</f>
        <v>45.93</v>
      </c>
      <c r="F38" s="31">
        <f>D8-E38</f>
        <v>398.1199999999998</v>
      </c>
      <c r="G38" s="44"/>
      <c r="H38" s="44">
        <f>SUM(H9:H37)</f>
        <v>314.62049999999994</v>
      </c>
      <c r="I38" s="31">
        <f>G8-H38</f>
        <v>2727.1219999999985</v>
      </c>
    </row>
    <row r="39" spans="1:8" ht="7.5" customHeight="1">
      <c r="A39" s="43"/>
      <c r="B39" s="22"/>
      <c r="C39" s="42"/>
      <c r="D39" s="42"/>
      <c r="E39" s="44"/>
      <c r="F39" s="40"/>
      <c r="G39" s="44"/>
      <c r="H39" s="44"/>
    </row>
    <row r="40" spans="1:8" ht="15" hidden="1">
      <c r="A40" s="43"/>
      <c r="B40" s="22"/>
      <c r="C40" s="42"/>
      <c r="D40" s="42"/>
      <c r="E40" s="44"/>
      <c r="F40" s="40"/>
      <c r="G40" s="44"/>
      <c r="H40" s="44"/>
    </row>
    <row r="41" spans="1:8" ht="36" customHeight="1" hidden="1">
      <c r="A41" s="43"/>
      <c r="B41" s="22"/>
      <c r="C41" s="42"/>
      <c r="D41" s="42"/>
      <c r="E41" s="44"/>
      <c r="F41" s="40"/>
      <c r="G41" s="44"/>
      <c r="H41" s="44"/>
    </row>
    <row r="42" spans="1:8" ht="15" hidden="1">
      <c r="A42" s="43"/>
      <c r="B42" s="22"/>
      <c r="C42" s="42"/>
      <c r="D42" s="42"/>
      <c r="E42" s="44"/>
      <c r="F42" s="40"/>
      <c r="G42" s="44"/>
      <c r="H42" s="44"/>
    </row>
    <row r="43" spans="1:8" ht="15" hidden="1">
      <c r="A43" s="43"/>
      <c r="B43" s="22"/>
      <c r="C43" s="42"/>
      <c r="D43" s="42"/>
      <c r="E43" s="44"/>
      <c r="F43" s="40"/>
      <c r="G43" s="44"/>
      <c r="H43" s="44"/>
    </row>
    <row r="44" spans="1:8" ht="15" hidden="1">
      <c r="A44" s="43"/>
      <c r="B44" s="22"/>
      <c r="C44" s="42"/>
      <c r="D44" s="42"/>
      <c r="E44" s="44"/>
      <c r="F44" s="40"/>
      <c r="G44" s="44"/>
      <c r="H44" s="44"/>
    </row>
    <row r="45" spans="1:8" ht="15" hidden="1">
      <c r="A45" s="43"/>
      <c r="B45" s="22"/>
      <c r="C45" s="42"/>
      <c r="D45" s="42"/>
      <c r="E45" s="44"/>
      <c r="F45" s="40"/>
      <c r="G45" s="44"/>
      <c r="H45" s="44"/>
    </row>
    <row r="46" spans="1:9" ht="18.75">
      <c r="A46" s="94" t="str">
        <f>+A1</f>
        <v>PROYECTO "SISTEMA DE AGUA NUEVA AMERICA"</v>
      </c>
      <c r="B46" s="94"/>
      <c r="C46" s="94"/>
      <c r="D46" s="94"/>
      <c r="E46" s="94"/>
      <c r="F46" s="94"/>
      <c r="G46" s="94"/>
      <c r="H46" s="94"/>
      <c r="I46" s="94"/>
    </row>
    <row r="47" spans="1:9" ht="15.75">
      <c r="A47" s="95" t="str">
        <f>+A2</f>
        <v>*** INFORME ECONOMICO MES DE JULIO ***</v>
      </c>
      <c r="B47" s="95"/>
      <c r="C47" s="95"/>
      <c r="D47" s="95"/>
      <c r="E47" s="95"/>
      <c r="F47" s="95"/>
      <c r="G47" s="34"/>
      <c r="H47" s="34"/>
      <c r="I47" s="34"/>
    </row>
    <row r="48" spans="1:9" ht="15">
      <c r="A48" s="17"/>
      <c r="B48" s="17"/>
      <c r="C48" s="17"/>
      <c r="D48" s="18"/>
      <c r="E48" s="17"/>
      <c r="F48" s="18"/>
      <c r="G48" s="17"/>
      <c r="H48" s="19"/>
      <c r="I48" s="19"/>
    </row>
    <row r="49" spans="1:9" ht="15">
      <c r="A49" s="40"/>
      <c r="B49" s="40"/>
      <c r="C49" s="40"/>
      <c r="D49" s="40"/>
      <c r="E49" s="40"/>
      <c r="F49" s="40"/>
      <c r="G49" s="40"/>
      <c r="H49" s="23" t="s">
        <v>8</v>
      </c>
      <c r="I49" s="24">
        <f>+I4</f>
        <v>6.85</v>
      </c>
    </row>
    <row r="50" spans="1:7" ht="15">
      <c r="A50" s="40"/>
      <c r="B50" s="40"/>
      <c r="C50" s="40"/>
      <c r="D50" s="40"/>
      <c r="E50" s="40"/>
      <c r="F50" s="40"/>
      <c r="G50" s="40"/>
    </row>
    <row r="51" spans="1:9" ht="15">
      <c r="A51" s="96" t="s">
        <v>0</v>
      </c>
      <c r="B51" s="105" t="s">
        <v>9</v>
      </c>
      <c r="C51" s="74" t="s">
        <v>32</v>
      </c>
      <c r="D51" s="102" t="s">
        <v>6</v>
      </c>
      <c r="E51" s="102"/>
      <c r="F51" s="102"/>
      <c r="G51" s="102" t="s">
        <v>7</v>
      </c>
      <c r="H51" s="102"/>
      <c r="I51" s="102"/>
    </row>
    <row r="52" spans="1:9" ht="15">
      <c r="A52" s="96"/>
      <c r="B52" s="105"/>
      <c r="C52" s="7" t="s">
        <v>1</v>
      </c>
      <c r="D52" s="7" t="s">
        <v>2</v>
      </c>
      <c r="E52" s="8" t="s">
        <v>3</v>
      </c>
      <c r="F52" s="9" t="s">
        <v>4</v>
      </c>
      <c r="G52" s="7" t="s">
        <v>2</v>
      </c>
      <c r="H52" s="7" t="s">
        <v>5</v>
      </c>
      <c r="I52" s="7" t="s">
        <v>4</v>
      </c>
    </row>
    <row r="53" spans="1:9" ht="15">
      <c r="A53" s="43"/>
      <c r="B53" s="42"/>
      <c r="C53" s="35" t="str">
        <f>+C8</f>
        <v>Saldo al 31/06/2013</v>
      </c>
      <c r="D53" s="28">
        <f>+JUNIO!F190</f>
        <v>969.12</v>
      </c>
      <c r="E53" s="44"/>
      <c r="F53" s="26">
        <f>D53-E53</f>
        <v>969.12</v>
      </c>
      <c r="G53" s="27">
        <f>F53*I49</f>
        <v>6638.472</v>
      </c>
      <c r="H53" s="25"/>
      <c r="I53" s="26">
        <f>G53-H53</f>
        <v>6638.472</v>
      </c>
    </row>
    <row r="54" spans="1:9" ht="15">
      <c r="A54" s="43">
        <v>41455</v>
      </c>
      <c r="B54" s="42" t="s">
        <v>293</v>
      </c>
      <c r="C54" s="42" t="s">
        <v>604</v>
      </c>
      <c r="D54" s="42"/>
      <c r="E54" s="81">
        <v>192.5</v>
      </c>
      <c r="F54" s="47">
        <f>F53+D54-E54</f>
        <v>776.62</v>
      </c>
      <c r="G54" s="44"/>
      <c r="H54" s="44">
        <f aca="true" t="shared" si="3" ref="H54:H82">E54*$I$49</f>
        <v>1318.625</v>
      </c>
      <c r="I54" s="47">
        <f>I53+G54-H54</f>
        <v>5319.847</v>
      </c>
    </row>
    <row r="55" spans="1:9" ht="15">
      <c r="A55" s="43">
        <v>41455</v>
      </c>
      <c r="B55" s="42" t="s">
        <v>220</v>
      </c>
      <c r="C55" s="42" t="s">
        <v>605</v>
      </c>
      <c r="D55" s="42"/>
      <c r="E55" s="81">
        <v>108</v>
      </c>
      <c r="F55" s="47">
        <f>F54+D55-E55</f>
        <v>668.62</v>
      </c>
      <c r="G55" s="44"/>
      <c r="H55" s="44">
        <f t="shared" si="3"/>
        <v>739.8</v>
      </c>
      <c r="I55" s="47">
        <f>I54+G55-H55</f>
        <v>4580.047</v>
      </c>
    </row>
    <row r="56" spans="1:9" ht="15">
      <c r="A56" s="43">
        <v>41455</v>
      </c>
      <c r="B56" s="42" t="s">
        <v>220</v>
      </c>
      <c r="C56" s="42" t="s">
        <v>232</v>
      </c>
      <c r="D56" s="42"/>
      <c r="E56" s="82">
        <v>18.38</v>
      </c>
      <c r="F56" s="47">
        <f>F55+D56-E56</f>
        <v>650.24</v>
      </c>
      <c r="G56" s="44"/>
      <c r="H56" s="44">
        <f t="shared" si="3"/>
        <v>125.90299999999999</v>
      </c>
      <c r="I56" s="47">
        <f>I55+G56-H56</f>
        <v>4454.143999999999</v>
      </c>
    </row>
    <row r="57" spans="1:9" ht="15">
      <c r="A57" s="43"/>
      <c r="B57" s="42"/>
      <c r="C57" s="42"/>
      <c r="D57" s="42"/>
      <c r="E57" s="81"/>
      <c r="F57" s="47">
        <f aca="true" t="shared" si="4" ref="F57:F82">F56+D57-E57</f>
        <v>650.24</v>
      </c>
      <c r="G57" s="44"/>
      <c r="H57" s="44">
        <f t="shared" si="3"/>
        <v>0</v>
      </c>
      <c r="I57" s="47">
        <f aca="true" t="shared" si="5" ref="I57:I82">I56+G57-H57</f>
        <v>4454.143999999999</v>
      </c>
    </row>
    <row r="58" spans="1:9" ht="15">
      <c r="A58" s="43"/>
      <c r="B58" s="42"/>
      <c r="C58" s="42"/>
      <c r="D58" s="42"/>
      <c r="E58" s="81"/>
      <c r="F58" s="47">
        <f t="shared" si="4"/>
        <v>650.24</v>
      </c>
      <c r="G58" s="44"/>
      <c r="H58" s="44">
        <f t="shared" si="3"/>
        <v>0</v>
      </c>
      <c r="I58" s="47">
        <f t="shared" si="5"/>
        <v>4454.143999999999</v>
      </c>
    </row>
    <row r="59" spans="1:9" ht="15">
      <c r="A59" s="43"/>
      <c r="B59" s="42"/>
      <c r="C59" s="42"/>
      <c r="D59" s="42"/>
      <c r="E59" s="82"/>
      <c r="F59" s="47">
        <f t="shared" si="4"/>
        <v>650.24</v>
      </c>
      <c r="G59" s="44"/>
      <c r="H59" s="44">
        <f t="shared" si="3"/>
        <v>0</v>
      </c>
      <c r="I59" s="47">
        <f t="shared" si="5"/>
        <v>4454.143999999999</v>
      </c>
    </row>
    <row r="60" spans="1:9" ht="15">
      <c r="A60" s="43"/>
      <c r="B60" s="42"/>
      <c r="C60" s="42"/>
      <c r="D60" s="42"/>
      <c r="E60" s="44"/>
      <c r="F60" s="47">
        <f t="shared" si="4"/>
        <v>650.24</v>
      </c>
      <c r="G60" s="44"/>
      <c r="H60" s="44">
        <f t="shared" si="3"/>
        <v>0</v>
      </c>
      <c r="I60" s="47">
        <f t="shared" si="5"/>
        <v>4454.143999999999</v>
      </c>
    </row>
    <row r="61" spans="1:9" ht="15">
      <c r="A61" s="43"/>
      <c r="B61" s="42"/>
      <c r="C61" s="42"/>
      <c r="D61" s="42"/>
      <c r="E61" s="44"/>
      <c r="F61" s="47">
        <f t="shared" si="4"/>
        <v>650.24</v>
      </c>
      <c r="G61" s="44"/>
      <c r="H61" s="44">
        <f t="shared" si="3"/>
        <v>0</v>
      </c>
      <c r="I61" s="47">
        <f t="shared" si="5"/>
        <v>4454.143999999999</v>
      </c>
    </row>
    <row r="62" spans="1:9" ht="15">
      <c r="A62" s="43"/>
      <c r="B62" s="42"/>
      <c r="C62" s="42"/>
      <c r="D62" s="42"/>
      <c r="E62" s="44"/>
      <c r="F62" s="47">
        <f t="shared" si="4"/>
        <v>650.24</v>
      </c>
      <c r="G62" s="44"/>
      <c r="H62" s="44">
        <f t="shared" si="3"/>
        <v>0</v>
      </c>
      <c r="I62" s="47">
        <f t="shared" si="5"/>
        <v>4454.143999999999</v>
      </c>
    </row>
    <row r="63" spans="1:9" ht="15">
      <c r="A63" s="43"/>
      <c r="B63" s="42"/>
      <c r="C63" s="42"/>
      <c r="D63" s="42"/>
      <c r="E63" s="44"/>
      <c r="F63" s="47">
        <f t="shared" si="4"/>
        <v>650.24</v>
      </c>
      <c r="G63" s="44"/>
      <c r="H63" s="44">
        <f t="shared" si="3"/>
        <v>0</v>
      </c>
      <c r="I63" s="47">
        <f t="shared" si="5"/>
        <v>4454.143999999999</v>
      </c>
    </row>
    <row r="64" spans="1:9" ht="15">
      <c r="A64" s="43"/>
      <c r="B64" s="42"/>
      <c r="C64" s="42"/>
      <c r="D64" s="42"/>
      <c r="E64" s="48"/>
      <c r="F64" s="47">
        <f t="shared" si="4"/>
        <v>650.24</v>
      </c>
      <c r="G64" s="44"/>
      <c r="H64" s="44">
        <f t="shared" si="3"/>
        <v>0</v>
      </c>
      <c r="I64" s="47">
        <f t="shared" si="5"/>
        <v>4454.143999999999</v>
      </c>
    </row>
    <row r="65" spans="1:9" ht="15">
      <c r="A65" s="43"/>
      <c r="B65" s="42"/>
      <c r="C65" s="42"/>
      <c r="D65" s="42"/>
      <c r="E65" s="44"/>
      <c r="F65" s="47">
        <f t="shared" si="4"/>
        <v>650.24</v>
      </c>
      <c r="G65" s="44"/>
      <c r="H65" s="44">
        <f t="shared" si="3"/>
        <v>0</v>
      </c>
      <c r="I65" s="47">
        <f t="shared" si="5"/>
        <v>4454.143999999999</v>
      </c>
    </row>
    <row r="66" spans="1:9" ht="15">
      <c r="A66" s="43"/>
      <c r="B66" s="42"/>
      <c r="C66" s="42"/>
      <c r="D66" s="42"/>
      <c r="E66" s="44"/>
      <c r="F66" s="47">
        <f t="shared" si="4"/>
        <v>650.24</v>
      </c>
      <c r="G66" s="44"/>
      <c r="H66" s="44">
        <f t="shared" si="3"/>
        <v>0</v>
      </c>
      <c r="I66" s="47">
        <f t="shared" si="5"/>
        <v>4454.143999999999</v>
      </c>
    </row>
    <row r="67" spans="1:9" ht="15">
      <c r="A67" s="43"/>
      <c r="B67" s="42"/>
      <c r="C67" s="42"/>
      <c r="D67" s="42"/>
      <c r="E67" s="44"/>
      <c r="F67" s="47">
        <f t="shared" si="4"/>
        <v>650.24</v>
      </c>
      <c r="G67" s="44"/>
      <c r="H67" s="44">
        <f t="shared" si="3"/>
        <v>0</v>
      </c>
      <c r="I67" s="47">
        <f t="shared" si="5"/>
        <v>4454.143999999999</v>
      </c>
    </row>
    <row r="68" spans="1:9" ht="15">
      <c r="A68" s="43"/>
      <c r="B68" s="42"/>
      <c r="C68" s="42"/>
      <c r="D68" s="42"/>
      <c r="E68" s="44"/>
      <c r="F68" s="47">
        <f t="shared" si="4"/>
        <v>650.24</v>
      </c>
      <c r="G68" s="44"/>
      <c r="H68" s="44">
        <f t="shared" si="3"/>
        <v>0</v>
      </c>
      <c r="I68" s="47">
        <f t="shared" si="5"/>
        <v>4454.143999999999</v>
      </c>
    </row>
    <row r="69" spans="1:9" ht="15">
      <c r="A69" s="43"/>
      <c r="B69" s="42"/>
      <c r="C69" s="42"/>
      <c r="D69" s="42"/>
      <c r="E69" s="44"/>
      <c r="F69" s="47">
        <f t="shared" si="4"/>
        <v>650.24</v>
      </c>
      <c r="G69" s="44"/>
      <c r="H69" s="44">
        <f t="shared" si="3"/>
        <v>0</v>
      </c>
      <c r="I69" s="47">
        <f t="shared" si="5"/>
        <v>4454.143999999999</v>
      </c>
    </row>
    <row r="70" spans="1:9" ht="15">
      <c r="A70" s="43"/>
      <c r="B70" s="42"/>
      <c r="C70" s="42"/>
      <c r="D70" s="42"/>
      <c r="E70" s="44"/>
      <c r="F70" s="47">
        <f t="shared" si="4"/>
        <v>650.24</v>
      </c>
      <c r="G70" s="44"/>
      <c r="H70" s="44">
        <f t="shared" si="3"/>
        <v>0</v>
      </c>
      <c r="I70" s="47">
        <f t="shared" si="5"/>
        <v>4454.143999999999</v>
      </c>
    </row>
    <row r="71" spans="1:9" ht="15">
      <c r="A71" s="43"/>
      <c r="B71" s="42"/>
      <c r="C71" s="42"/>
      <c r="D71" s="42"/>
      <c r="E71" s="44"/>
      <c r="F71" s="47">
        <f t="shared" si="4"/>
        <v>650.24</v>
      </c>
      <c r="G71" s="44"/>
      <c r="H71" s="44">
        <f t="shared" si="3"/>
        <v>0</v>
      </c>
      <c r="I71" s="47">
        <f t="shared" si="5"/>
        <v>4454.143999999999</v>
      </c>
    </row>
    <row r="72" spans="1:9" ht="15">
      <c r="A72" s="43"/>
      <c r="B72" s="42"/>
      <c r="C72" s="42"/>
      <c r="D72" s="42"/>
      <c r="E72" s="44"/>
      <c r="F72" s="47">
        <f t="shared" si="4"/>
        <v>650.24</v>
      </c>
      <c r="G72" s="44"/>
      <c r="H72" s="44">
        <f t="shared" si="3"/>
        <v>0</v>
      </c>
      <c r="I72" s="47">
        <f t="shared" si="5"/>
        <v>4454.143999999999</v>
      </c>
    </row>
    <row r="73" spans="1:9" ht="15">
      <c r="A73" s="43"/>
      <c r="B73" s="42"/>
      <c r="C73" s="42"/>
      <c r="D73" s="42"/>
      <c r="E73" s="44"/>
      <c r="F73" s="47">
        <f t="shared" si="4"/>
        <v>650.24</v>
      </c>
      <c r="G73" s="44"/>
      <c r="H73" s="44">
        <f t="shared" si="3"/>
        <v>0</v>
      </c>
      <c r="I73" s="47">
        <f t="shared" si="5"/>
        <v>4454.143999999999</v>
      </c>
    </row>
    <row r="74" spans="1:9" ht="15">
      <c r="A74" s="43"/>
      <c r="B74" s="42"/>
      <c r="C74" s="42"/>
      <c r="D74" s="42"/>
      <c r="E74" s="44"/>
      <c r="F74" s="47">
        <f t="shared" si="4"/>
        <v>650.24</v>
      </c>
      <c r="G74" s="44"/>
      <c r="H74" s="44">
        <f t="shared" si="3"/>
        <v>0</v>
      </c>
      <c r="I74" s="47">
        <f t="shared" si="5"/>
        <v>4454.143999999999</v>
      </c>
    </row>
    <row r="75" spans="1:9" ht="15">
      <c r="A75" s="43"/>
      <c r="B75" s="42"/>
      <c r="C75" s="42"/>
      <c r="D75" s="42"/>
      <c r="E75" s="44"/>
      <c r="F75" s="47">
        <f t="shared" si="4"/>
        <v>650.24</v>
      </c>
      <c r="G75" s="44"/>
      <c r="H75" s="44">
        <f t="shared" si="3"/>
        <v>0</v>
      </c>
      <c r="I75" s="47">
        <f t="shared" si="5"/>
        <v>4454.143999999999</v>
      </c>
    </row>
    <row r="76" spans="1:9" ht="15">
      <c r="A76" s="43"/>
      <c r="B76" s="42"/>
      <c r="C76" s="42"/>
      <c r="D76" s="42"/>
      <c r="E76" s="44"/>
      <c r="F76" s="47">
        <f t="shared" si="4"/>
        <v>650.24</v>
      </c>
      <c r="G76" s="44"/>
      <c r="H76" s="44">
        <f t="shared" si="3"/>
        <v>0</v>
      </c>
      <c r="I76" s="47">
        <f t="shared" si="5"/>
        <v>4454.143999999999</v>
      </c>
    </row>
    <row r="77" spans="1:9" ht="15">
      <c r="A77" s="43"/>
      <c r="B77" s="42"/>
      <c r="C77" s="42"/>
      <c r="D77" s="42"/>
      <c r="E77" s="44"/>
      <c r="F77" s="47">
        <f t="shared" si="4"/>
        <v>650.24</v>
      </c>
      <c r="G77" s="44"/>
      <c r="H77" s="44">
        <f t="shared" si="3"/>
        <v>0</v>
      </c>
      <c r="I77" s="47">
        <f t="shared" si="5"/>
        <v>4454.143999999999</v>
      </c>
    </row>
    <row r="78" spans="1:9" ht="15">
      <c r="A78" s="43"/>
      <c r="B78" s="42"/>
      <c r="C78" s="42"/>
      <c r="D78" s="42"/>
      <c r="E78" s="44"/>
      <c r="F78" s="47">
        <f t="shared" si="4"/>
        <v>650.24</v>
      </c>
      <c r="G78" s="44"/>
      <c r="H78" s="44">
        <f t="shared" si="3"/>
        <v>0</v>
      </c>
      <c r="I78" s="47">
        <f t="shared" si="5"/>
        <v>4454.143999999999</v>
      </c>
    </row>
    <row r="79" spans="1:9" ht="15">
      <c r="A79" s="43"/>
      <c r="B79" s="42"/>
      <c r="C79" s="42"/>
      <c r="D79" s="42"/>
      <c r="E79" s="44"/>
      <c r="F79" s="47">
        <f t="shared" si="4"/>
        <v>650.24</v>
      </c>
      <c r="G79" s="44"/>
      <c r="H79" s="44">
        <f t="shared" si="3"/>
        <v>0</v>
      </c>
      <c r="I79" s="47">
        <f t="shared" si="5"/>
        <v>4454.143999999999</v>
      </c>
    </row>
    <row r="80" spans="1:9" ht="15" hidden="1">
      <c r="A80" s="43"/>
      <c r="B80" s="42"/>
      <c r="C80" s="42"/>
      <c r="D80" s="42"/>
      <c r="E80" s="44"/>
      <c r="F80" s="47">
        <f t="shared" si="4"/>
        <v>650.24</v>
      </c>
      <c r="G80" s="44"/>
      <c r="H80" s="44">
        <f t="shared" si="3"/>
        <v>0</v>
      </c>
      <c r="I80" s="47">
        <f t="shared" si="5"/>
        <v>4454.143999999999</v>
      </c>
    </row>
    <row r="81" spans="1:9" ht="15" hidden="1">
      <c r="A81" s="43"/>
      <c r="B81" s="42"/>
      <c r="C81" s="42"/>
      <c r="D81" s="42"/>
      <c r="E81" s="44"/>
      <c r="F81" s="47">
        <f t="shared" si="4"/>
        <v>650.24</v>
      </c>
      <c r="G81" s="44"/>
      <c r="H81" s="44">
        <f t="shared" si="3"/>
        <v>0</v>
      </c>
      <c r="I81" s="47">
        <f t="shared" si="5"/>
        <v>4454.143999999999</v>
      </c>
    </row>
    <row r="82" spans="1:9" ht="15.75" thickBot="1">
      <c r="A82" s="43"/>
      <c r="B82" s="42"/>
      <c r="C82" s="42"/>
      <c r="D82" s="42"/>
      <c r="E82" s="45"/>
      <c r="F82" s="49">
        <f t="shared" si="4"/>
        <v>650.24</v>
      </c>
      <c r="G82" s="44"/>
      <c r="H82" s="45">
        <f t="shared" si="3"/>
        <v>0</v>
      </c>
      <c r="I82" s="49">
        <f t="shared" si="5"/>
        <v>4454.143999999999</v>
      </c>
    </row>
    <row r="83" spans="1:9" ht="15">
      <c r="A83" s="43"/>
      <c r="B83" s="42"/>
      <c r="C83" s="42"/>
      <c r="D83" s="42"/>
      <c r="E83" s="44">
        <f>SUM(E54:E82)</f>
        <v>318.88</v>
      </c>
      <c r="F83" s="31">
        <f>D53-E83</f>
        <v>650.24</v>
      </c>
      <c r="G83" s="44"/>
      <c r="H83" s="44">
        <f>SUM(H54:H82)</f>
        <v>2184.328</v>
      </c>
      <c r="I83" s="31">
        <f>G53-H83</f>
        <v>4454.144</v>
      </c>
    </row>
    <row r="84" spans="1:8" ht="15">
      <c r="A84" s="43"/>
      <c r="B84" s="42"/>
      <c r="C84" s="42"/>
      <c r="D84" s="42"/>
      <c r="E84" s="44"/>
      <c r="F84" s="40"/>
      <c r="G84" s="44"/>
      <c r="H84" s="44"/>
    </row>
    <row r="85" spans="1:9" ht="18.75">
      <c r="A85" s="94" t="str">
        <f>+A1</f>
        <v>PROYECTO "SISTEMA DE AGUA NUEVA AMERICA"</v>
      </c>
      <c r="B85" s="94"/>
      <c r="C85" s="94"/>
      <c r="D85" s="94"/>
      <c r="E85" s="94"/>
      <c r="F85" s="94"/>
      <c r="G85" s="94"/>
      <c r="H85" s="94"/>
      <c r="I85" s="94"/>
    </row>
    <row r="86" spans="1:9" ht="15.75">
      <c r="A86" s="95" t="str">
        <f>+A2</f>
        <v>*** INFORME ECONOMICO MES DE JULIO ***</v>
      </c>
      <c r="B86" s="95"/>
      <c r="C86" s="95"/>
      <c r="D86" s="95"/>
      <c r="E86" s="95"/>
      <c r="F86" s="95"/>
      <c r="G86" s="95"/>
      <c r="H86" s="95"/>
      <c r="I86" s="95"/>
    </row>
    <row r="87" spans="1:9" ht="15">
      <c r="A87" s="17"/>
      <c r="B87" s="17"/>
      <c r="C87" s="17"/>
      <c r="D87" s="18"/>
      <c r="E87" s="17"/>
      <c r="F87" s="18"/>
      <c r="G87" s="17"/>
      <c r="H87" s="19"/>
      <c r="I87" s="19"/>
    </row>
    <row r="88" spans="1:9" ht="15">
      <c r="A88" s="40"/>
      <c r="B88" s="40"/>
      <c r="C88" s="40"/>
      <c r="D88" s="40"/>
      <c r="E88" s="40"/>
      <c r="F88" s="40"/>
      <c r="G88" s="40"/>
      <c r="H88" s="23" t="s">
        <v>8</v>
      </c>
      <c r="I88" s="24">
        <f>+I49</f>
        <v>6.85</v>
      </c>
    </row>
    <row r="89" spans="1:7" ht="15">
      <c r="A89" s="40"/>
      <c r="B89" s="40"/>
      <c r="C89" s="40"/>
      <c r="D89" s="40"/>
      <c r="E89" s="40"/>
      <c r="F89" s="40"/>
      <c r="G89" s="40"/>
    </row>
    <row r="90" spans="1:9" ht="15">
      <c r="A90" s="96" t="s">
        <v>0</v>
      </c>
      <c r="B90" s="105" t="s">
        <v>9</v>
      </c>
      <c r="C90" s="74" t="s">
        <v>33</v>
      </c>
      <c r="D90" s="99" t="s">
        <v>6</v>
      </c>
      <c r="E90" s="100"/>
      <c r="F90" s="101"/>
      <c r="G90" s="102" t="s">
        <v>7</v>
      </c>
      <c r="H90" s="102"/>
      <c r="I90" s="102"/>
    </row>
    <row r="91" spans="1:9" ht="15">
      <c r="A91" s="96"/>
      <c r="B91" s="105"/>
      <c r="C91" s="7" t="s">
        <v>1</v>
      </c>
      <c r="D91" s="7" t="s">
        <v>2</v>
      </c>
      <c r="E91" s="8" t="s">
        <v>3</v>
      </c>
      <c r="F91" s="9" t="s">
        <v>4</v>
      </c>
      <c r="G91" s="7" t="s">
        <v>2</v>
      </c>
      <c r="H91" s="7" t="s">
        <v>5</v>
      </c>
      <c r="I91" s="7" t="s">
        <v>4</v>
      </c>
    </row>
    <row r="92" spans="1:9" ht="15">
      <c r="A92" s="43"/>
      <c r="B92" s="42"/>
      <c r="C92" s="35" t="str">
        <f>+C53</f>
        <v>Saldo al 31/06/2013</v>
      </c>
      <c r="D92" s="41">
        <f>+JUNIO!F191</f>
        <v>665.26</v>
      </c>
      <c r="E92" s="44"/>
      <c r="F92" s="26">
        <f>D92-E92</f>
        <v>665.26</v>
      </c>
      <c r="G92" s="27">
        <f>F92*I88</f>
        <v>4557.031</v>
      </c>
      <c r="H92" s="25"/>
      <c r="I92" s="26">
        <f>G92-H92</f>
        <v>4557.031</v>
      </c>
    </row>
    <row r="93" spans="1:9" ht="15">
      <c r="A93" s="43">
        <v>41472</v>
      </c>
      <c r="B93" s="42" t="s">
        <v>249</v>
      </c>
      <c r="C93" s="42" t="s">
        <v>279</v>
      </c>
      <c r="D93" s="42"/>
      <c r="E93" s="81">
        <v>3.64</v>
      </c>
      <c r="F93" s="47">
        <f aca="true" t="shared" si="6" ref="F93:F112">F92+D93-E93</f>
        <v>661.62</v>
      </c>
      <c r="G93" s="44"/>
      <c r="H93" s="44">
        <f aca="true" t="shared" si="7" ref="H93:H111">E93*$I$88</f>
        <v>24.934</v>
      </c>
      <c r="I93" s="47">
        <f>I92+G93-H93</f>
        <v>4532.097</v>
      </c>
    </row>
    <row r="94" spans="1:9" ht="15">
      <c r="A94" s="43">
        <v>41472</v>
      </c>
      <c r="B94" s="42" t="s">
        <v>249</v>
      </c>
      <c r="C94" s="42" t="s">
        <v>280</v>
      </c>
      <c r="D94" s="42"/>
      <c r="E94" s="81">
        <v>3.5</v>
      </c>
      <c r="F94" s="47">
        <f t="shared" si="6"/>
        <v>658.12</v>
      </c>
      <c r="G94" s="44"/>
      <c r="H94" s="44">
        <f t="shared" si="7"/>
        <v>23.974999999999998</v>
      </c>
      <c r="I94" s="47">
        <f aca="true" t="shared" si="8" ref="I94:I112">I93+G94-H94</f>
        <v>4508.121999999999</v>
      </c>
    </row>
    <row r="95" spans="1:9" ht="15">
      <c r="A95" s="43">
        <v>41472</v>
      </c>
      <c r="B95" s="42" t="s">
        <v>249</v>
      </c>
      <c r="C95" s="42" t="s">
        <v>281</v>
      </c>
      <c r="D95" s="42"/>
      <c r="E95" s="81">
        <v>3.06</v>
      </c>
      <c r="F95" s="47">
        <f t="shared" si="6"/>
        <v>655.0600000000001</v>
      </c>
      <c r="G95" s="44"/>
      <c r="H95" s="44">
        <f t="shared" si="7"/>
        <v>20.961</v>
      </c>
      <c r="I95" s="47">
        <f t="shared" si="8"/>
        <v>4487.160999999999</v>
      </c>
    </row>
    <row r="96" spans="1:9" ht="15">
      <c r="A96" s="43">
        <v>41472</v>
      </c>
      <c r="B96" s="42" t="s">
        <v>250</v>
      </c>
      <c r="C96" s="42" t="s">
        <v>282</v>
      </c>
      <c r="D96" s="42"/>
      <c r="E96" s="81">
        <v>2.62</v>
      </c>
      <c r="F96" s="47">
        <f t="shared" si="6"/>
        <v>652.44</v>
      </c>
      <c r="G96" s="44"/>
      <c r="H96" s="44">
        <f t="shared" si="7"/>
        <v>17.947</v>
      </c>
      <c r="I96" s="47">
        <f t="shared" si="8"/>
        <v>4469.213999999999</v>
      </c>
    </row>
    <row r="97" spans="1:9" ht="15">
      <c r="A97" s="43">
        <v>41472</v>
      </c>
      <c r="B97" s="42" t="s">
        <v>250</v>
      </c>
      <c r="C97" s="42" t="s">
        <v>283</v>
      </c>
      <c r="D97" s="42"/>
      <c r="E97" s="81">
        <v>0.29</v>
      </c>
      <c r="F97" s="47">
        <f t="shared" si="6"/>
        <v>652.1500000000001</v>
      </c>
      <c r="G97" s="44"/>
      <c r="H97" s="44">
        <f t="shared" si="7"/>
        <v>1.9864999999999997</v>
      </c>
      <c r="I97" s="47">
        <f t="shared" si="8"/>
        <v>4467.227499999999</v>
      </c>
    </row>
    <row r="98" spans="1:9" ht="15">
      <c r="A98" s="43">
        <v>41472</v>
      </c>
      <c r="B98" s="42" t="s">
        <v>251</v>
      </c>
      <c r="C98" s="42" t="s">
        <v>284</v>
      </c>
      <c r="D98" s="42"/>
      <c r="E98" s="81">
        <v>2.92</v>
      </c>
      <c r="F98" s="47">
        <f t="shared" si="6"/>
        <v>649.2300000000001</v>
      </c>
      <c r="G98" s="44"/>
      <c r="H98" s="44">
        <f t="shared" si="7"/>
        <v>20.002</v>
      </c>
      <c r="I98" s="47">
        <f t="shared" si="8"/>
        <v>4447.225499999999</v>
      </c>
    </row>
    <row r="99" spans="1:9" ht="15">
      <c r="A99" s="43">
        <v>41472</v>
      </c>
      <c r="B99" s="42" t="s">
        <v>252</v>
      </c>
      <c r="C99" s="42" t="s">
        <v>285</v>
      </c>
      <c r="D99" s="42"/>
      <c r="E99" s="81">
        <v>1.46</v>
      </c>
      <c r="F99" s="47">
        <f t="shared" si="6"/>
        <v>647.7700000000001</v>
      </c>
      <c r="G99" s="44"/>
      <c r="H99" s="44">
        <f t="shared" si="7"/>
        <v>10.001</v>
      </c>
      <c r="I99" s="47">
        <f t="shared" si="8"/>
        <v>4437.224499999998</v>
      </c>
    </row>
    <row r="100" spans="1:9" ht="15">
      <c r="A100" s="43">
        <v>41473</v>
      </c>
      <c r="B100" s="42" t="s">
        <v>253</v>
      </c>
      <c r="C100" s="42" t="s">
        <v>286</v>
      </c>
      <c r="D100" s="42"/>
      <c r="E100" s="81">
        <v>1.46</v>
      </c>
      <c r="F100" s="47">
        <f t="shared" si="6"/>
        <v>646.3100000000001</v>
      </c>
      <c r="G100" s="44"/>
      <c r="H100" s="44">
        <f t="shared" si="7"/>
        <v>10.001</v>
      </c>
      <c r="I100" s="47">
        <f t="shared" si="8"/>
        <v>4427.223499999998</v>
      </c>
    </row>
    <row r="101" spans="1:9" ht="15">
      <c r="A101" s="43">
        <v>41473</v>
      </c>
      <c r="B101" s="42" t="s">
        <v>253</v>
      </c>
      <c r="C101" s="42" t="s">
        <v>287</v>
      </c>
      <c r="D101" s="42"/>
      <c r="E101" s="81">
        <v>2.19</v>
      </c>
      <c r="F101" s="47">
        <f t="shared" si="6"/>
        <v>644.12</v>
      </c>
      <c r="G101" s="44"/>
      <c r="H101" s="44">
        <f t="shared" si="7"/>
        <v>15.001499999999998</v>
      </c>
      <c r="I101" s="47">
        <f t="shared" si="8"/>
        <v>4412.221999999998</v>
      </c>
    </row>
    <row r="102" spans="1:9" ht="15">
      <c r="A102" s="43">
        <v>41473</v>
      </c>
      <c r="B102" s="42" t="s">
        <v>253</v>
      </c>
      <c r="C102" s="42" t="s">
        <v>288</v>
      </c>
      <c r="D102" s="42"/>
      <c r="E102" s="81">
        <v>1.46</v>
      </c>
      <c r="F102" s="47">
        <f t="shared" si="6"/>
        <v>642.66</v>
      </c>
      <c r="G102" s="44"/>
      <c r="H102" s="44">
        <f t="shared" si="7"/>
        <v>10.001</v>
      </c>
      <c r="I102" s="47">
        <f t="shared" si="8"/>
        <v>4402.220999999998</v>
      </c>
    </row>
    <row r="103" spans="1:9" ht="15">
      <c r="A103" s="43">
        <v>41474</v>
      </c>
      <c r="B103" s="42" t="s">
        <v>254</v>
      </c>
      <c r="C103" s="42" t="s">
        <v>278</v>
      </c>
      <c r="D103" s="42"/>
      <c r="E103" s="81">
        <v>1.46</v>
      </c>
      <c r="F103" s="47">
        <f t="shared" si="6"/>
        <v>641.1999999999999</v>
      </c>
      <c r="G103" s="44"/>
      <c r="H103" s="44">
        <f t="shared" si="7"/>
        <v>10.001</v>
      </c>
      <c r="I103" s="47">
        <f t="shared" si="8"/>
        <v>4392.2199999999975</v>
      </c>
    </row>
    <row r="104" spans="1:9" ht="15">
      <c r="A104" s="43">
        <v>41474</v>
      </c>
      <c r="B104" s="42" t="s">
        <v>254</v>
      </c>
      <c r="C104" s="42" t="s">
        <v>289</v>
      </c>
      <c r="D104" s="42"/>
      <c r="E104" s="81">
        <v>0.29</v>
      </c>
      <c r="F104" s="47">
        <f t="shared" si="6"/>
        <v>640.91</v>
      </c>
      <c r="G104" s="44"/>
      <c r="H104" s="44">
        <f t="shared" si="7"/>
        <v>1.9864999999999997</v>
      </c>
      <c r="I104" s="47">
        <f t="shared" si="8"/>
        <v>4390.233499999998</v>
      </c>
    </row>
    <row r="105" spans="1:9" ht="15">
      <c r="A105" s="43">
        <v>41474</v>
      </c>
      <c r="B105" s="42" t="s">
        <v>255</v>
      </c>
      <c r="C105" s="42" t="s">
        <v>290</v>
      </c>
      <c r="D105" s="42"/>
      <c r="E105" s="81">
        <v>9.48</v>
      </c>
      <c r="F105" s="47">
        <f t="shared" si="6"/>
        <v>631.43</v>
      </c>
      <c r="G105" s="44"/>
      <c r="H105" s="44">
        <f t="shared" si="7"/>
        <v>64.938</v>
      </c>
      <c r="I105" s="47">
        <f t="shared" si="8"/>
        <v>4325.295499999997</v>
      </c>
    </row>
    <row r="106" spans="1:9" ht="15">
      <c r="A106" s="43">
        <v>41474</v>
      </c>
      <c r="B106" s="42" t="s">
        <v>255</v>
      </c>
      <c r="C106" s="42" t="s">
        <v>291</v>
      </c>
      <c r="D106" s="42"/>
      <c r="E106" s="81">
        <v>1.75</v>
      </c>
      <c r="F106" s="47">
        <f t="shared" si="6"/>
        <v>629.68</v>
      </c>
      <c r="G106" s="44"/>
      <c r="H106" s="44">
        <f t="shared" si="7"/>
        <v>11.987499999999999</v>
      </c>
      <c r="I106" s="47">
        <f t="shared" si="8"/>
        <v>4313.307999999997</v>
      </c>
    </row>
    <row r="107" spans="1:9" ht="15.75" thickBot="1">
      <c r="A107" s="43">
        <v>41474</v>
      </c>
      <c r="B107" s="42" t="s">
        <v>256</v>
      </c>
      <c r="C107" s="42" t="s">
        <v>287</v>
      </c>
      <c r="D107" s="42"/>
      <c r="E107" s="83">
        <v>2.92</v>
      </c>
      <c r="F107" s="47">
        <f t="shared" si="6"/>
        <v>626.76</v>
      </c>
      <c r="G107" s="44"/>
      <c r="H107" s="44">
        <f t="shared" si="7"/>
        <v>20.002</v>
      </c>
      <c r="I107" s="47">
        <f t="shared" si="8"/>
        <v>4293.305999999997</v>
      </c>
    </row>
    <row r="108" spans="1:9" ht="15">
      <c r="A108" s="43"/>
      <c r="B108" s="42"/>
      <c r="C108" s="42"/>
      <c r="D108" s="42"/>
      <c r="E108" s="48"/>
      <c r="F108" s="47">
        <f t="shared" si="6"/>
        <v>626.76</v>
      </c>
      <c r="G108" s="44"/>
      <c r="H108" s="44">
        <f t="shared" si="7"/>
        <v>0</v>
      </c>
      <c r="I108" s="47">
        <f t="shared" si="8"/>
        <v>4293.305999999997</v>
      </c>
    </row>
    <row r="109" spans="1:9" ht="15">
      <c r="A109" s="43"/>
      <c r="B109" s="42"/>
      <c r="C109" s="42"/>
      <c r="D109" s="42"/>
      <c r="E109" s="44"/>
      <c r="F109" s="47">
        <f t="shared" si="6"/>
        <v>626.76</v>
      </c>
      <c r="G109" s="44"/>
      <c r="H109" s="44">
        <f t="shared" si="7"/>
        <v>0</v>
      </c>
      <c r="I109" s="47">
        <f t="shared" si="8"/>
        <v>4293.305999999997</v>
      </c>
    </row>
    <row r="110" spans="1:9" ht="18.75" customHeight="1">
      <c r="A110" s="43"/>
      <c r="B110" s="42"/>
      <c r="C110" s="42"/>
      <c r="D110" s="42"/>
      <c r="E110" s="44"/>
      <c r="F110" s="47">
        <f t="shared" si="6"/>
        <v>626.76</v>
      </c>
      <c r="G110" s="44"/>
      <c r="H110" s="44">
        <f t="shared" si="7"/>
        <v>0</v>
      </c>
      <c r="I110" s="47">
        <f t="shared" si="8"/>
        <v>4293.305999999997</v>
      </c>
    </row>
    <row r="111" spans="1:9" ht="15">
      <c r="A111" s="43"/>
      <c r="B111" s="42"/>
      <c r="C111" s="42"/>
      <c r="D111" s="42"/>
      <c r="E111" s="44"/>
      <c r="F111" s="47">
        <f t="shared" si="6"/>
        <v>626.76</v>
      </c>
      <c r="G111" s="48"/>
      <c r="H111" s="48">
        <f t="shared" si="7"/>
        <v>0</v>
      </c>
      <c r="I111" s="47">
        <f t="shared" si="8"/>
        <v>4293.305999999997</v>
      </c>
    </row>
    <row r="112" spans="1:9" ht="15">
      <c r="A112" s="43"/>
      <c r="B112" s="42"/>
      <c r="C112" s="42"/>
      <c r="D112" s="42"/>
      <c r="E112" s="48"/>
      <c r="F112" s="47">
        <f t="shared" si="6"/>
        <v>626.76</v>
      </c>
      <c r="G112" s="48"/>
      <c r="H112" s="48">
        <f>E112*$I$88</f>
        <v>0</v>
      </c>
      <c r="I112" s="47">
        <f t="shared" si="8"/>
        <v>4293.305999999997</v>
      </c>
    </row>
    <row r="113" spans="1:9" ht="15">
      <c r="A113" s="43"/>
      <c r="B113" s="42"/>
      <c r="C113" s="42"/>
      <c r="D113" s="42"/>
      <c r="E113" s="44"/>
      <c r="F113" s="47">
        <f>F112+D113-E113</f>
        <v>626.76</v>
      </c>
      <c r="G113" s="48"/>
      <c r="H113" s="48">
        <f>E113*$I$88</f>
        <v>0</v>
      </c>
      <c r="I113" s="47">
        <f>I112+G113-H113</f>
        <v>4293.305999999997</v>
      </c>
    </row>
    <row r="114" spans="1:9" ht="15">
      <c r="A114" s="43"/>
      <c r="B114" s="42"/>
      <c r="C114" s="42"/>
      <c r="D114" s="42"/>
      <c r="E114" s="44"/>
      <c r="F114" s="47">
        <f>F113+D114-E114</f>
        <v>626.76</v>
      </c>
      <c r="G114" s="48"/>
      <c r="H114" s="48">
        <f>E114*$I$88</f>
        <v>0</v>
      </c>
      <c r="I114" s="47">
        <f>I113+G114-H114</f>
        <v>4293.305999999997</v>
      </c>
    </row>
    <row r="115" spans="1:9" ht="15.75" thickBot="1">
      <c r="A115" s="43"/>
      <c r="B115" s="42"/>
      <c r="C115" s="42"/>
      <c r="D115" s="42"/>
      <c r="E115" s="45"/>
      <c r="F115" s="49">
        <f>F114+D115-E115</f>
        <v>626.76</v>
      </c>
      <c r="G115" s="45"/>
      <c r="H115" s="45">
        <f>E115*$I$88</f>
        <v>0</v>
      </c>
      <c r="I115" s="49">
        <f>I114+G115-H115</f>
        <v>4293.305999999997</v>
      </c>
    </row>
    <row r="116" spans="1:9" ht="15">
      <c r="A116" s="43"/>
      <c r="B116" s="42"/>
      <c r="C116" s="42"/>
      <c r="D116" s="42"/>
      <c r="E116" s="44">
        <f>SUM(E93:E115)</f>
        <v>38.50000000000001</v>
      </c>
      <c r="F116" s="31">
        <f>D92-E116</f>
        <v>626.76</v>
      </c>
      <c r="G116" s="32"/>
      <c r="H116" s="33">
        <f>SUM(H93:H115)</f>
        <v>263.725</v>
      </c>
      <c r="I116" s="31">
        <f>G92-H116</f>
        <v>4293.306</v>
      </c>
    </row>
    <row r="117" spans="1:7" ht="15">
      <c r="A117" s="43"/>
      <c r="B117" s="42"/>
      <c r="C117" s="42"/>
      <c r="D117" s="42"/>
      <c r="E117" s="44"/>
      <c r="F117" s="40"/>
      <c r="G117" s="40"/>
    </row>
    <row r="118" spans="1:7" ht="15">
      <c r="A118" s="43"/>
      <c r="B118" s="42"/>
      <c r="C118" s="42"/>
      <c r="D118" s="42"/>
      <c r="E118" s="44"/>
      <c r="F118" s="40"/>
      <c r="G118" s="40"/>
    </row>
    <row r="119" spans="1:7" ht="15">
      <c r="A119" s="43"/>
      <c r="B119" s="42"/>
      <c r="C119" s="42"/>
      <c r="D119" s="42"/>
      <c r="E119" s="44"/>
      <c r="F119" s="40"/>
      <c r="G119" s="40"/>
    </row>
    <row r="120" spans="1:7" ht="15">
      <c r="A120" s="43"/>
      <c r="B120" s="42"/>
      <c r="C120" s="42"/>
      <c r="D120" s="42"/>
      <c r="E120" s="44"/>
      <c r="F120" s="40"/>
      <c r="G120" s="40"/>
    </row>
    <row r="121" spans="1:7" ht="15">
      <c r="A121" s="43"/>
      <c r="B121" s="42"/>
      <c r="C121" s="42"/>
      <c r="D121" s="42"/>
      <c r="E121" s="44"/>
      <c r="F121" s="40"/>
      <c r="G121" s="40"/>
    </row>
    <row r="122" spans="1:7" ht="15">
      <c r="A122" s="43"/>
      <c r="B122" s="42"/>
      <c r="C122" s="42"/>
      <c r="D122" s="42"/>
      <c r="E122" s="44"/>
      <c r="F122" s="40"/>
      <c r="G122" s="40"/>
    </row>
    <row r="123" spans="1:7" ht="15">
      <c r="A123" s="43"/>
      <c r="B123" s="42"/>
      <c r="C123" s="42"/>
      <c r="D123" s="42"/>
      <c r="E123" s="44"/>
      <c r="F123" s="40" t="s">
        <v>30</v>
      </c>
      <c r="G123" s="40"/>
    </row>
    <row r="124" spans="1:7" ht="15">
      <c r="A124" s="43"/>
      <c r="B124" s="42"/>
      <c r="C124" s="42"/>
      <c r="D124" s="42"/>
      <c r="E124" s="44"/>
      <c r="F124" s="40"/>
      <c r="G124" s="40"/>
    </row>
    <row r="125" spans="1:7" ht="15">
      <c r="A125" s="43"/>
      <c r="B125" s="42"/>
      <c r="C125" s="42"/>
      <c r="D125" s="42"/>
      <c r="E125" s="44"/>
      <c r="F125" s="40"/>
      <c r="G125" s="40"/>
    </row>
    <row r="126" spans="1:9" ht="18.75">
      <c r="A126" s="94" t="str">
        <f>+A1</f>
        <v>PROYECTO "SISTEMA DE AGUA NUEVA AMERICA"</v>
      </c>
      <c r="B126" s="94"/>
      <c r="C126" s="94"/>
      <c r="D126" s="94"/>
      <c r="E126" s="94"/>
      <c r="F126" s="94"/>
      <c r="G126" s="94"/>
      <c r="H126" s="94"/>
      <c r="I126" s="94"/>
    </row>
    <row r="127" spans="1:9" ht="15.75">
      <c r="A127" s="95" t="str">
        <f>+A2</f>
        <v>*** INFORME ECONOMICO MES DE JULIO ***</v>
      </c>
      <c r="B127" s="95"/>
      <c r="C127" s="95"/>
      <c r="D127" s="95"/>
      <c r="E127" s="95"/>
      <c r="F127" s="95"/>
      <c r="G127" s="34"/>
      <c r="H127" s="34"/>
      <c r="I127" s="34"/>
    </row>
    <row r="128" spans="1:8" ht="15">
      <c r="A128" s="17"/>
      <c r="B128" s="17"/>
      <c r="C128" s="17"/>
      <c r="D128" s="18"/>
      <c r="E128" s="17"/>
      <c r="F128" s="40"/>
      <c r="G128" s="44"/>
      <c r="H128" s="44"/>
    </row>
    <row r="129" spans="1:9" ht="15">
      <c r="A129" s="40"/>
      <c r="B129" s="40"/>
      <c r="C129" s="40"/>
      <c r="D129" s="40"/>
      <c r="E129" s="40"/>
      <c r="F129" s="40"/>
      <c r="G129" s="40"/>
      <c r="H129" s="23" t="s">
        <v>8</v>
      </c>
      <c r="I129" s="24">
        <f>+I88</f>
        <v>6.85</v>
      </c>
    </row>
    <row r="130" spans="1:7" ht="15">
      <c r="A130" s="40"/>
      <c r="B130" s="40"/>
      <c r="C130" s="40"/>
      <c r="D130" s="40"/>
      <c r="E130" s="40"/>
      <c r="F130" s="40"/>
      <c r="G130" s="40"/>
    </row>
    <row r="131" spans="1:9" ht="15">
      <c r="A131" s="96" t="s">
        <v>0</v>
      </c>
      <c r="B131" s="105" t="s">
        <v>9</v>
      </c>
      <c r="C131" s="74" t="s">
        <v>34</v>
      </c>
      <c r="D131" s="99" t="s">
        <v>6</v>
      </c>
      <c r="E131" s="100"/>
      <c r="F131" s="101"/>
      <c r="G131" s="102" t="s">
        <v>7</v>
      </c>
      <c r="H131" s="102"/>
      <c r="I131" s="102"/>
    </row>
    <row r="132" spans="1:9" ht="15">
      <c r="A132" s="96"/>
      <c r="B132" s="105"/>
      <c r="C132" s="7" t="s">
        <v>1</v>
      </c>
      <c r="D132" s="7" t="s">
        <v>2</v>
      </c>
      <c r="E132" s="8" t="s">
        <v>3</v>
      </c>
      <c r="F132" s="9" t="s">
        <v>4</v>
      </c>
      <c r="G132" s="7" t="s">
        <v>2</v>
      </c>
      <c r="H132" s="7" t="s">
        <v>5</v>
      </c>
      <c r="I132" s="7" t="s">
        <v>4</v>
      </c>
    </row>
    <row r="133" spans="1:9" ht="15">
      <c r="A133" s="43"/>
      <c r="B133" s="42"/>
      <c r="C133" s="35" t="str">
        <f>+C92</f>
        <v>Saldo al 31/06/2013</v>
      </c>
      <c r="D133" s="41">
        <f>+JUNIO!F192</f>
        <v>12061.62390670554</v>
      </c>
      <c r="E133" s="44"/>
      <c r="F133" s="26">
        <f>D133-E133</f>
        <v>12061.62390670554</v>
      </c>
      <c r="G133" s="27">
        <f>F133*I129</f>
        <v>82622.12376093294</v>
      </c>
      <c r="H133" s="25"/>
      <c r="I133" s="26">
        <f>G133-H133</f>
        <v>82622.12376093294</v>
      </c>
    </row>
    <row r="134" spans="1:9" ht="15">
      <c r="A134" s="43"/>
      <c r="B134" s="42"/>
      <c r="C134" s="42"/>
      <c r="D134" s="42"/>
      <c r="E134" s="44"/>
      <c r="F134" s="47">
        <f aca="true" t="shared" si="9" ref="F134:F141">F133+D134-E134</f>
        <v>12061.62390670554</v>
      </c>
      <c r="G134" s="44"/>
      <c r="H134" s="44">
        <f aca="true" t="shared" si="10" ref="H134:H141">E134*$I$4</f>
        <v>0</v>
      </c>
      <c r="I134" s="47">
        <f aca="true" t="shared" si="11" ref="I134:I141">I133+G134-H134</f>
        <v>82622.12376093294</v>
      </c>
    </row>
    <row r="135" spans="1:9" ht="15">
      <c r="A135" s="43"/>
      <c r="B135" s="42"/>
      <c r="C135" s="42"/>
      <c r="D135" s="42"/>
      <c r="E135" s="48"/>
      <c r="F135" s="47">
        <f t="shared" si="9"/>
        <v>12061.62390670554</v>
      </c>
      <c r="G135" s="44"/>
      <c r="H135" s="44">
        <f t="shared" si="10"/>
        <v>0</v>
      </c>
      <c r="I135" s="47">
        <f t="shared" si="11"/>
        <v>82622.12376093294</v>
      </c>
    </row>
    <row r="136" spans="1:9" ht="15">
      <c r="A136" s="43"/>
      <c r="B136" s="42"/>
      <c r="C136" s="42"/>
      <c r="D136" s="42"/>
      <c r="E136" s="44"/>
      <c r="F136" s="47">
        <f t="shared" si="9"/>
        <v>12061.62390670554</v>
      </c>
      <c r="G136" s="44"/>
      <c r="H136" s="44">
        <f t="shared" si="10"/>
        <v>0</v>
      </c>
      <c r="I136" s="47">
        <f t="shared" si="11"/>
        <v>82622.12376093294</v>
      </c>
    </row>
    <row r="137" spans="1:9" ht="15">
      <c r="A137" s="43"/>
      <c r="B137" s="42"/>
      <c r="C137" s="42"/>
      <c r="D137" s="42"/>
      <c r="E137" s="48"/>
      <c r="F137" s="26">
        <f t="shared" si="9"/>
        <v>12061.62390670554</v>
      </c>
      <c r="G137" s="48"/>
      <c r="H137" s="48">
        <f t="shared" si="10"/>
        <v>0</v>
      </c>
      <c r="I137" s="26">
        <f t="shared" si="11"/>
        <v>82622.12376093294</v>
      </c>
    </row>
    <row r="138" spans="1:9" ht="15">
      <c r="A138" s="43"/>
      <c r="B138" s="42"/>
      <c r="C138" s="42"/>
      <c r="D138" s="42"/>
      <c r="E138" s="44"/>
      <c r="F138" s="47">
        <f t="shared" si="9"/>
        <v>12061.62390670554</v>
      </c>
      <c r="G138" s="44"/>
      <c r="H138" s="44">
        <f t="shared" si="10"/>
        <v>0</v>
      </c>
      <c r="I138" s="47">
        <f t="shared" si="11"/>
        <v>82622.12376093294</v>
      </c>
    </row>
    <row r="139" spans="1:9" ht="15">
      <c r="A139" s="43"/>
      <c r="B139" s="42"/>
      <c r="C139" s="42"/>
      <c r="D139" s="42"/>
      <c r="E139" s="48"/>
      <c r="F139" s="47">
        <f t="shared" si="9"/>
        <v>12061.62390670554</v>
      </c>
      <c r="G139" s="44"/>
      <c r="H139" s="44">
        <f t="shared" si="10"/>
        <v>0</v>
      </c>
      <c r="I139" s="47">
        <f t="shared" si="11"/>
        <v>82622.12376093294</v>
      </c>
    </row>
    <row r="140" spans="1:9" ht="15">
      <c r="A140" s="43"/>
      <c r="B140" s="42"/>
      <c r="C140" s="42"/>
      <c r="D140" s="42"/>
      <c r="E140" s="44"/>
      <c r="F140" s="47">
        <f t="shared" si="9"/>
        <v>12061.62390670554</v>
      </c>
      <c r="G140" s="44"/>
      <c r="H140" s="44">
        <f t="shared" si="10"/>
        <v>0</v>
      </c>
      <c r="I140" s="47">
        <f t="shared" si="11"/>
        <v>82622.12376093294</v>
      </c>
    </row>
    <row r="141" spans="1:9" ht="15.75" thickBot="1">
      <c r="A141" s="43"/>
      <c r="B141" s="42"/>
      <c r="C141" s="42"/>
      <c r="D141" s="42"/>
      <c r="E141" s="45"/>
      <c r="F141" s="49">
        <f t="shared" si="9"/>
        <v>12061.62390670554</v>
      </c>
      <c r="G141" s="44"/>
      <c r="H141" s="45">
        <f t="shared" si="10"/>
        <v>0</v>
      </c>
      <c r="I141" s="49">
        <f t="shared" si="11"/>
        <v>82622.12376093294</v>
      </c>
    </row>
    <row r="142" spans="1:9" ht="15">
      <c r="A142" s="43"/>
      <c r="B142" s="42"/>
      <c r="C142" s="42"/>
      <c r="D142" s="42"/>
      <c r="E142" s="44">
        <f>SUM(E134:E141)</f>
        <v>0</v>
      </c>
      <c r="F142" s="47">
        <v>0</v>
      </c>
      <c r="G142" s="44"/>
      <c r="H142" s="44">
        <f>SUM(H134:H141)</f>
        <v>0</v>
      </c>
      <c r="I142" s="14">
        <f>G133-H142</f>
        <v>82622.12376093294</v>
      </c>
    </row>
    <row r="143" spans="1:8" ht="15">
      <c r="A143" s="43"/>
      <c r="B143" s="42"/>
      <c r="C143" s="42"/>
      <c r="D143" s="42"/>
      <c r="E143" s="44"/>
      <c r="F143" s="40"/>
      <c r="G143" s="44"/>
      <c r="H143" s="44"/>
    </row>
    <row r="144" spans="1:8" ht="15">
      <c r="A144" s="43"/>
      <c r="B144" s="42"/>
      <c r="C144" s="42"/>
      <c r="D144" s="42"/>
      <c r="E144" s="44"/>
      <c r="F144" s="40"/>
      <c r="G144" s="44"/>
      <c r="H144" s="44"/>
    </row>
    <row r="145" spans="1:8" ht="15">
      <c r="A145" s="43"/>
      <c r="B145" s="42"/>
      <c r="C145" s="42"/>
      <c r="D145" s="42"/>
      <c r="E145" s="44"/>
      <c r="F145" s="40"/>
      <c r="G145" s="44"/>
      <c r="H145" s="44"/>
    </row>
    <row r="146" spans="1:9" ht="18.75">
      <c r="A146" s="43"/>
      <c r="B146" s="42"/>
      <c r="C146" s="42"/>
      <c r="D146" s="42"/>
      <c r="E146" s="44"/>
      <c r="F146" s="72"/>
      <c r="G146" s="72"/>
      <c r="H146" s="72"/>
      <c r="I146" s="72"/>
    </row>
    <row r="147" spans="1:9" ht="15.75">
      <c r="A147" s="43"/>
      <c r="B147" s="42"/>
      <c r="C147" s="42"/>
      <c r="D147" s="42"/>
      <c r="E147" s="44"/>
      <c r="F147" s="73"/>
      <c r="G147" s="73"/>
      <c r="H147" s="73"/>
      <c r="I147" s="73"/>
    </row>
    <row r="148" spans="1:9" ht="15">
      <c r="A148" s="43"/>
      <c r="B148" s="42"/>
      <c r="C148" s="42"/>
      <c r="D148" s="42"/>
      <c r="E148" s="44"/>
      <c r="F148" s="18"/>
      <c r="G148" s="17"/>
      <c r="H148" s="19"/>
      <c r="I148" s="19"/>
    </row>
    <row r="149" spans="1:7" ht="15">
      <c r="A149" s="43"/>
      <c r="B149" s="42"/>
      <c r="C149" s="42"/>
      <c r="D149" s="42"/>
      <c r="E149" s="44"/>
      <c r="F149" s="40"/>
      <c r="G149" s="40"/>
    </row>
    <row r="150" spans="1:7" ht="15">
      <c r="A150" s="43"/>
      <c r="B150" s="42"/>
      <c r="C150" s="42"/>
      <c r="D150" s="42"/>
      <c r="E150" s="44"/>
      <c r="F150" s="40"/>
      <c r="G150" s="40"/>
    </row>
    <row r="151" spans="1:7" ht="15">
      <c r="A151" s="43"/>
      <c r="B151" s="42"/>
      <c r="C151" s="42"/>
      <c r="D151" s="42"/>
      <c r="E151" s="44"/>
      <c r="F151" s="40"/>
      <c r="G151" s="40"/>
    </row>
    <row r="152" spans="1:7" ht="15">
      <c r="A152" s="43"/>
      <c r="B152" s="42"/>
      <c r="C152" s="42"/>
      <c r="D152" s="42"/>
      <c r="E152" s="44"/>
      <c r="F152" s="40"/>
      <c r="G152" s="40"/>
    </row>
    <row r="153" spans="1:7" ht="15">
      <c r="A153" s="43"/>
      <c r="B153" s="42"/>
      <c r="C153" s="42"/>
      <c r="D153" s="42"/>
      <c r="E153" s="44"/>
      <c r="F153" s="40"/>
      <c r="G153" s="40"/>
    </row>
    <row r="154" spans="1:7" ht="15">
      <c r="A154" s="43"/>
      <c r="B154" s="42"/>
      <c r="C154" s="42"/>
      <c r="D154" s="42"/>
      <c r="E154" s="44"/>
      <c r="F154" s="40"/>
      <c r="G154" s="40"/>
    </row>
    <row r="155" spans="1:7" ht="15">
      <c r="A155" s="43"/>
      <c r="B155" s="42"/>
      <c r="C155" s="42"/>
      <c r="D155" s="42"/>
      <c r="E155" s="44"/>
      <c r="F155" s="40"/>
      <c r="G155" s="40"/>
    </row>
    <row r="156" spans="1:7" ht="15">
      <c r="A156" s="43"/>
      <c r="B156" s="42"/>
      <c r="C156" s="42"/>
      <c r="D156" s="42"/>
      <c r="E156" s="44"/>
      <c r="F156" s="40"/>
      <c r="G156" s="40"/>
    </row>
    <row r="157" spans="1:7" ht="15">
      <c r="A157" s="43"/>
      <c r="B157" s="42"/>
      <c r="C157" s="42"/>
      <c r="D157" s="42"/>
      <c r="E157" s="44"/>
      <c r="F157" s="40"/>
      <c r="G157" s="40"/>
    </row>
    <row r="158" spans="1:7" ht="15">
      <c r="A158" s="43"/>
      <c r="B158" s="42"/>
      <c r="C158" s="42"/>
      <c r="D158" s="42"/>
      <c r="E158" s="44"/>
      <c r="F158" s="40"/>
      <c r="G158" s="40"/>
    </row>
    <row r="159" spans="1:9" ht="18.75">
      <c r="A159" s="94" t="str">
        <f>+A1</f>
        <v>PROYECTO "SISTEMA DE AGUA NUEVA AMERICA"</v>
      </c>
      <c r="B159" s="94"/>
      <c r="C159" s="94"/>
      <c r="D159" s="94"/>
      <c r="E159" s="94"/>
      <c r="F159" s="94"/>
      <c r="G159" s="94"/>
      <c r="H159" s="94"/>
      <c r="I159" s="94"/>
    </row>
    <row r="160" spans="1:9" ht="15.75">
      <c r="A160" s="95" t="str">
        <f>+A2</f>
        <v>*** INFORME ECONOMICO MES DE JULIO ***</v>
      </c>
      <c r="B160" s="95"/>
      <c r="C160" s="95"/>
      <c r="D160" s="95"/>
      <c r="E160" s="95"/>
      <c r="F160" s="95"/>
      <c r="G160" s="34"/>
      <c r="H160" s="34"/>
      <c r="I160" s="34"/>
    </row>
    <row r="161" spans="1:7" ht="15">
      <c r="A161" s="17"/>
      <c r="B161" s="17"/>
      <c r="C161" s="17"/>
      <c r="D161" s="18"/>
      <c r="E161" s="17"/>
      <c r="F161" s="40"/>
      <c r="G161" s="40"/>
    </row>
    <row r="162" spans="1:9" ht="15">
      <c r="A162" s="40"/>
      <c r="B162" s="40"/>
      <c r="C162" s="40"/>
      <c r="D162" s="40"/>
      <c r="E162" s="40"/>
      <c r="F162" s="40"/>
      <c r="G162" s="40"/>
      <c r="H162" s="23" t="s">
        <v>8</v>
      </c>
      <c r="I162" s="24">
        <f>+I129</f>
        <v>6.85</v>
      </c>
    </row>
    <row r="163" spans="1:7" ht="15">
      <c r="A163" s="40"/>
      <c r="B163" s="40"/>
      <c r="C163" s="40"/>
      <c r="D163" s="40"/>
      <c r="E163" s="40"/>
      <c r="F163" s="40"/>
      <c r="G163" s="40"/>
    </row>
    <row r="164" spans="1:9" ht="15">
      <c r="A164" s="96" t="s">
        <v>0</v>
      </c>
      <c r="B164" s="105" t="s">
        <v>9</v>
      </c>
      <c r="C164" s="74" t="s">
        <v>11</v>
      </c>
      <c r="D164" s="99" t="s">
        <v>6</v>
      </c>
      <c r="E164" s="100"/>
      <c r="F164" s="101"/>
      <c r="G164" s="102" t="s">
        <v>7</v>
      </c>
      <c r="H164" s="102"/>
      <c r="I164" s="102"/>
    </row>
    <row r="165" spans="1:9" ht="15">
      <c r="A165" s="96"/>
      <c r="B165" s="105"/>
      <c r="C165" s="7" t="s">
        <v>1</v>
      </c>
      <c r="D165" s="7" t="s">
        <v>2</v>
      </c>
      <c r="E165" s="8" t="s">
        <v>3</v>
      </c>
      <c r="F165" s="9" t="s">
        <v>4</v>
      </c>
      <c r="G165" s="7" t="s">
        <v>2</v>
      </c>
      <c r="H165" s="7" t="s">
        <v>5</v>
      </c>
      <c r="I165" s="7" t="s">
        <v>4</v>
      </c>
    </row>
    <row r="166" spans="1:9" ht="15">
      <c r="A166" s="43"/>
      <c r="B166" s="42"/>
      <c r="C166" s="35" t="str">
        <f>+C133</f>
        <v>Saldo al 31/06/2013</v>
      </c>
      <c r="D166" s="41">
        <f>+JUNIO!F193</f>
        <v>669.9499999999999</v>
      </c>
      <c r="E166" s="44"/>
      <c r="F166" s="26">
        <f>D166-E166</f>
        <v>669.9499999999999</v>
      </c>
      <c r="G166" s="27">
        <f>D166*$I$162</f>
        <v>4589.157499999999</v>
      </c>
      <c r="H166" s="25"/>
      <c r="I166" s="26">
        <f>G166-H166</f>
        <v>4589.157499999999</v>
      </c>
    </row>
    <row r="167" spans="1:9" ht="15">
      <c r="A167" s="43">
        <v>41456</v>
      </c>
      <c r="B167" s="42" t="s">
        <v>257</v>
      </c>
      <c r="C167" s="42" t="s">
        <v>153</v>
      </c>
      <c r="D167" s="42"/>
      <c r="E167" s="81">
        <v>18.95</v>
      </c>
      <c r="F167" s="47">
        <f aca="true" t="shared" si="12" ref="F167:F174">F166+D167-E167</f>
        <v>650.9999999999999</v>
      </c>
      <c r="G167" s="27"/>
      <c r="H167" s="44">
        <f aca="true" t="shared" si="13" ref="H167:H174">E167*$I$4</f>
        <v>129.80749999999998</v>
      </c>
      <c r="I167" s="47">
        <f aca="true" t="shared" si="14" ref="I167:I174">I166+G167-H167</f>
        <v>4459.349999999999</v>
      </c>
    </row>
    <row r="168" spans="1:9" ht="15">
      <c r="A168" s="43">
        <v>41456</v>
      </c>
      <c r="B168" s="42" t="s">
        <v>258</v>
      </c>
      <c r="C168" s="42" t="s">
        <v>292</v>
      </c>
      <c r="D168" s="42"/>
      <c r="E168" s="81">
        <v>1.31</v>
      </c>
      <c r="F168" s="47">
        <f t="shared" si="12"/>
        <v>649.6899999999999</v>
      </c>
      <c r="G168" s="27"/>
      <c r="H168" s="44">
        <f t="shared" si="13"/>
        <v>8.9735</v>
      </c>
      <c r="I168" s="47">
        <f t="shared" si="14"/>
        <v>4450.376499999999</v>
      </c>
    </row>
    <row r="169" spans="1:9" ht="15">
      <c r="A169" s="43">
        <v>41456</v>
      </c>
      <c r="B169" s="42" t="s">
        <v>259</v>
      </c>
      <c r="C169" s="42" t="s">
        <v>292</v>
      </c>
      <c r="D169" s="42"/>
      <c r="E169" s="81">
        <v>3.97</v>
      </c>
      <c r="F169" s="47">
        <f t="shared" si="12"/>
        <v>645.7199999999999</v>
      </c>
      <c r="G169" s="44"/>
      <c r="H169" s="44">
        <f t="shared" si="13"/>
        <v>27.1945</v>
      </c>
      <c r="I169" s="47">
        <f t="shared" si="14"/>
        <v>4423.182</v>
      </c>
    </row>
    <row r="170" spans="1:9" ht="15">
      <c r="A170" s="43">
        <v>41458</v>
      </c>
      <c r="B170" s="42" t="s">
        <v>260</v>
      </c>
      <c r="C170" s="42" t="s">
        <v>153</v>
      </c>
      <c r="D170" s="42"/>
      <c r="E170" s="81">
        <v>24.05</v>
      </c>
      <c r="F170" s="47">
        <f t="shared" si="12"/>
        <v>621.67</v>
      </c>
      <c r="G170" s="44"/>
      <c r="H170" s="44">
        <f t="shared" si="13"/>
        <v>164.7425</v>
      </c>
      <c r="I170" s="47">
        <f t="shared" si="14"/>
        <v>4258.4394999999995</v>
      </c>
    </row>
    <row r="171" spans="1:9" ht="15">
      <c r="A171" s="43">
        <v>41458</v>
      </c>
      <c r="B171" s="42" t="s">
        <v>261</v>
      </c>
      <c r="C171" s="42" t="s">
        <v>292</v>
      </c>
      <c r="D171" s="42"/>
      <c r="E171" s="81">
        <v>4.65</v>
      </c>
      <c r="F171" s="47">
        <f t="shared" si="12"/>
        <v>617.02</v>
      </c>
      <c r="G171" s="44"/>
      <c r="H171" s="44">
        <f t="shared" si="13"/>
        <v>31.8525</v>
      </c>
      <c r="I171" s="47">
        <f t="shared" si="14"/>
        <v>4226.5869999999995</v>
      </c>
    </row>
    <row r="172" spans="1:9" ht="15">
      <c r="A172" s="43">
        <v>41458</v>
      </c>
      <c r="B172" s="42" t="s">
        <v>262</v>
      </c>
      <c r="C172" s="42" t="s">
        <v>153</v>
      </c>
      <c r="D172" s="42"/>
      <c r="E172" s="81">
        <v>14.58</v>
      </c>
      <c r="F172" s="47">
        <f t="shared" si="12"/>
        <v>602.4399999999999</v>
      </c>
      <c r="G172" s="44"/>
      <c r="H172" s="44">
        <f t="shared" si="13"/>
        <v>99.87299999999999</v>
      </c>
      <c r="I172" s="47">
        <f t="shared" si="14"/>
        <v>4126.714</v>
      </c>
    </row>
    <row r="173" spans="1:9" ht="15">
      <c r="A173" s="43">
        <v>41458</v>
      </c>
      <c r="B173" s="42" t="s">
        <v>263</v>
      </c>
      <c r="C173" s="42" t="s">
        <v>211</v>
      </c>
      <c r="D173" s="42"/>
      <c r="E173" s="81">
        <v>0.15</v>
      </c>
      <c r="F173" s="47">
        <f t="shared" si="12"/>
        <v>602.29</v>
      </c>
      <c r="G173" s="44"/>
      <c r="H173" s="44">
        <f t="shared" si="13"/>
        <v>1.0274999999999999</v>
      </c>
      <c r="I173" s="47">
        <f t="shared" si="14"/>
        <v>4125.6865</v>
      </c>
    </row>
    <row r="174" spans="1:9" ht="15">
      <c r="A174" s="43">
        <v>41458</v>
      </c>
      <c r="B174" s="42" t="s">
        <v>264</v>
      </c>
      <c r="C174" s="42" t="s">
        <v>211</v>
      </c>
      <c r="D174" s="42"/>
      <c r="E174" s="81">
        <v>0.44</v>
      </c>
      <c r="F174" s="47">
        <f t="shared" si="12"/>
        <v>601.8499999999999</v>
      </c>
      <c r="G174" s="44"/>
      <c r="H174" s="44">
        <f t="shared" si="13"/>
        <v>3.014</v>
      </c>
      <c r="I174" s="47">
        <f t="shared" si="14"/>
        <v>4122.6725</v>
      </c>
    </row>
    <row r="175" spans="1:9" ht="15">
      <c r="A175" s="43">
        <v>41472</v>
      </c>
      <c r="B175" s="42" t="s">
        <v>265</v>
      </c>
      <c r="C175" s="42" t="s">
        <v>153</v>
      </c>
      <c r="D175" s="42"/>
      <c r="E175" s="81">
        <v>18.96</v>
      </c>
      <c r="F175" s="47">
        <f aca="true" t="shared" si="15" ref="F175:F184">F174+D175-E175</f>
        <v>582.8899999999999</v>
      </c>
      <c r="G175" s="44"/>
      <c r="H175" s="44">
        <f aca="true" t="shared" si="16" ref="H175:H184">E175*$I$4</f>
        <v>129.876</v>
      </c>
      <c r="I175" s="47">
        <f aca="true" t="shared" si="17" ref="I175:I184">I174+G175-H175</f>
        <v>3992.7964999999995</v>
      </c>
    </row>
    <row r="176" spans="1:9" ht="15">
      <c r="A176" s="43">
        <v>41472</v>
      </c>
      <c r="B176" s="42" t="s">
        <v>266</v>
      </c>
      <c r="C176" s="42" t="s">
        <v>211</v>
      </c>
      <c r="D176" s="42"/>
      <c r="E176" s="81">
        <v>0.44</v>
      </c>
      <c r="F176" s="47">
        <f t="shared" si="15"/>
        <v>582.4499999999998</v>
      </c>
      <c r="G176" s="44"/>
      <c r="H176" s="44">
        <f t="shared" si="16"/>
        <v>3.014</v>
      </c>
      <c r="I176" s="47">
        <f t="shared" si="17"/>
        <v>3989.7824999999993</v>
      </c>
    </row>
    <row r="177" spans="1:9" ht="15">
      <c r="A177" s="43">
        <v>41472</v>
      </c>
      <c r="B177" s="42" t="s">
        <v>267</v>
      </c>
      <c r="C177" s="42" t="s">
        <v>211</v>
      </c>
      <c r="D177" s="42"/>
      <c r="E177" s="81">
        <v>0.44</v>
      </c>
      <c r="F177" s="47">
        <f t="shared" si="15"/>
        <v>582.0099999999998</v>
      </c>
      <c r="G177" s="44"/>
      <c r="H177" s="44">
        <f t="shared" si="16"/>
        <v>3.014</v>
      </c>
      <c r="I177" s="47">
        <f t="shared" si="17"/>
        <v>3986.768499999999</v>
      </c>
    </row>
    <row r="178" spans="1:9" ht="15">
      <c r="A178" s="43">
        <v>41474</v>
      </c>
      <c r="B178" s="42" t="s">
        <v>268</v>
      </c>
      <c r="C178" s="42" t="s">
        <v>153</v>
      </c>
      <c r="D178" s="42"/>
      <c r="E178" s="81">
        <v>10.2</v>
      </c>
      <c r="F178" s="47">
        <f t="shared" si="15"/>
        <v>571.8099999999997</v>
      </c>
      <c r="G178" s="44"/>
      <c r="H178" s="44">
        <f t="shared" si="16"/>
        <v>69.86999999999999</v>
      </c>
      <c r="I178" s="47">
        <f t="shared" si="17"/>
        <v>3916.8984999999993</v>
      </c>
    </row>
    <row r="179" spans="1:9" ht="15">
      <c r="A179" s="43">
        <v>41474</v>
      </c>
      <c r="B179" s="42" t="s">
        <v>269</v>
      </c>
      <c r="C179" s="42" t="s">
        <v>153</v>
      </c>
      <c r="D179" s="42"/>
      <c r="E179" s="81">
        <v>18.86</v>
      </c>
      <c r="F179" s="47">
        <f t="shared" si="15"/>
        <v>552.9499999999997</v>
      </c>
      <c r="G179" s="44"/>
      <c r="H179" s="44">
        <f t="shared" si="16"/>
        <v>129.191</v>
      </c>
      <c r="I179" s="47">
        <f t="shared" si="17"/>
        <v>3787.7074999999995</v>
      </c>
    </row>
    <row r="180" spans="1:9" ht="15">
      <c r="A180" s="43">
        <v>41474</v>
      </c>
      <c r="B180" s="42" t="s">
        <v>270</v>
      </c>
      <c r="C180" s="42" t="s">
        <v>211</v>
      </c>
      <c r="D180" s="42"/>
      <c r="E180" s="82">
        <v>0.44</v>
      </c>
      <c r="F180" s="47">
        <f t="shared" si="15"/>
        <v>552.5099999999996</v>
      </c>
      <c r="G180" s="44"/>
      <c r="H180" s="44">
        <f t="shared" si="16"/>
        <v>3.014</v>
      </c>
      <c r="I180" s="47">
        <f t="shared" si="17"/>
        <v>3784.6934999999994</v>
      </c>
    </row>
    <row r="181" spans="1:9" ht="15">
      <c r="A181" s="43"/>
      <c r="B181" s="42"/>
      <c r="C181" s="42"/>
      <c r="D181" s="42"/>
      <c r="E181" s="44"/>
      <c r="F181" s="47">
        <f t="shared" si="15"/>
        <v>552.5099999999996</v>
      </c>
      <c r="G181" s="44"/>
      <c r="H181" s="44">
        <f t="shared" si="16"/>
        <v>0</v>
      </c>
      <c r="I181" s="47">
        <f t="shared" si="17"/>
        <v>3784.6934999999994</v>
      </c>
    </row>
    <row r="182" spans="1:9" ht="15">
      <c r="A182" s="43"/>
      <c r="B182" s="42"/>
      <c r="C182" s="42"/>
      <c r="D182" s="42"/>
      <c r="E182" s="44"/>
      <c r="F182" s="47">
        <f t="shared" si="15"/>
        <v>552.5099999999996</v>
      </c>
      <c r="G182" s="44"/>
      <c r="H182" s="44">
        <f t="shared" si="16"/>
        <v>0</v>
      </c>
      <c r="I182" s="47">
        <f t="shared" si="17"/>
        <v>3784.6934999999994</v>
      </c>
    </row>
    <row r="183" spans="1:9" ht="15">
      <c r="A183" s="43"/>
      <c r="B183" s="42"/>
      <c r="C183" s="42"/>
      <c r="D183" s="42"/>
      <c r="E183" s="44"/>
      <c r="F183" s="47">
        <f t="shared" si="15"/>
        <v>552.5099999999996</v>
      </c>
      <c r="G183" s="44"/>
      <c r="H183" s="44">
        <f t="shared" si="16"/>
        <v>0</v>
      </c>
      <c r="I183" s="47">
        <f t="shared" si="17"/>
        <v>3784.6934999999994</v>
      </c>
    </row>
    <row r="184" spans="1:9" ht="15">
      <c r="A184" s="43"/>
      <c r="B184" s="42"/>
      <c r="C184" s="42"/>
      <c r="D184" s="42"/>
      <c r="E184" s="48"/>
      <c r="F184" s="47">
        <f t="shared" si="15"/>
        <v>552.5099999999996</v>
      </c>
      <c r="G184" s="44"/>
      <c r="H184" s="44">
        <f t="shared" si="16"/>
        <v>0</v>
      </c>
      <c r="I184" s="47">
        <f t="shared" si="17"/>
        <v>3784.6934999999994</v>
      </c>
    </row>
    <row r="185" spans="1:9" ht="19.5" customHeight="1" thickBot="1">
      <c r="A185" s="43"/>
      <c r="B185" s="42"/>
      <c r="C185" s="42"/>
      <c r="D185" s="42"/>
      <c r="E185" s="45"/>
      <c r="F185" s="49">
        <f>F184+D185-E185</f>
        <v>552.5099999999996</v>
      </c>
      <c r="G185" s="44"/>
      <c r="H185" s="45">
        <f>E185*$I$4</f>
        <v>0</v>
      </c>
      <c r="I185" s="49">
        <f>I184+G185-H185</f>
        <v>3784.6934999999994</v>
      </c>
    </row>
    <row r="186" spans="1:9" ht="21" customHeight="1">
      <c r="A186" s="43"/>
      <c r="B186" s="42"/>
      <c r="C186" s="42"/>
      <c r="D186" s="42"/>
      <c r="E186" s="48">
        <f>SUM(E167:E185)</f>
        <v>117.44</v>
      </c>
      <c r="F186" s="31">
        <f>D166-E186</f>
        <v>552.51</v>
      </c>
      <c r="G186" s="32"/>
      <c r="H186" s="33">
        <f>SUM(H167:H185)</f>
        <v>804.464</v>
      </c>
      <c r="I186" s="31">
        <f>SUM(G166:G168)-H186</f>
        <v>3784.6934999999994</v>
      </c>
    </row>
    <row r="187" spans="1:9" ht="129.75" customHeight="1">
      <c r="A187" s="43"/>
      <c r="B187" s="42"/>
      <c r="C187" s="42"/>
      <c r="D187" s="42"/>
      <c r="E187" s="48"/>
      <c r="F187" s="31"/>
      <c r="G187" s="32"/>
      <c r="H187" s="33"/>
      <c r="I187" s="31"/>
    </row>
    <row r="188" spans="6:7" ht="15">
      <c r="F188" s="40"/>
      <c r="G188" s="40"/>
    </row>
    <row r="189" spans="1:9" ht="18.75">
      <c r="A189" s="94" t="str">
        <f>+A1</f>
        <v>PROYECTO "SISTEMA DE AGUA NUEVA AMERICA"</v>
      </c>
      <c r="B189" s="94"/>
      <c r="C189" s="94"/>
      <c r="D189" s="94"/>
      <c r="E189" s="94"/>
      <c r="F189" s="94"/>
      <c r="G189" s="30"/>
      <c r="H189" s="30"/>
      <c r="I189" s="30"/>
    </row>
    <row r="190" spans="1:9" ht="15.75">
      <c r="A190" s="95" t="str">
        <f>+A2</f>
        <v>*** INFORME ECONOMICO MES DE JULIO ***</v>
      </c>
      <c r="B190" s="95"/>
      <c r="C190" s="95"/>
      <c r="D190" s="95"/>
      <c r="E190" s="95"/>
      <c r="F190" s="95"/>
      <c r="G190" s="34"/>
      <c r="H190" s="34"/>
      <c r="I190" s="34"/>
    </row>
    <row r="191" spans="1:9" ht="15">
      <c r="A191" s="40"/>
      <c r="B191" s="40"/>
      <c r="C191" s="40"/>
      <c r="D191" s="40"/>
      <c r="E191" s="40"/>
      <c r="F191" s="40"/>
      <c r="G191" s="40"/>
      <c r="H191" s="5" t="s">
        <v>8</v>
      </c>
      <c r="I191" s="4">
        <f>+I162</f>
        <v>6.85</v>
      </c>
    </row>
    <row r="192" spans="1:7" ht="15">
      <c r="A192" s="40"/>
      <c r="B192" s="40"/>
      <c r="C192" s="40"/>
      <c r="D192" s="40"/>
      <c r="E192" s="40"/>
      <c r="F192" s="40"/>
      <c r="G192" s="40"/>
    </row>
    <row r="193" spans="1:9" ht="15">
      <c r="A193" s="96" t="s">
        <v>0</v>
      </c>
      <c r="B193" s="97" t="s">
        <v>16</v>
      </c>
      <c r="C193" s="98"/>
      <c r="D193" s="99" t="s">
        <v>6</v>
      </c>
      <c r="E193" s="100"/>
      <c r="F193" s="101"/>
      <c r="G193" s="102" t="s">
        <v>7</v>
      </c>
      <c r="H193" s="102"/>
      <c r="I193" s="102"/>
    </row>
    <row r="194" spans="1:9" ht="15">
      <c r="A194" s="96"/>
      <c r="B194" s="103" t="s">
        <v>1</v>
      </c>
      <c r="C194" s="104"/>
      <c r="D194" s="7" t="s">
        <v>14</v>
      </c>
      <c r="E194" s="8" t="s">
        <v>15</v>
      </c>
      <c r="F194" s="9" t="s">
        <v>4</v>
      </c>
      <c r="G194" s="7" t="s">
        <v>14</v>
      </c>
      <c r="H194" s="8" t="s">
        <v>15</v>
      </c>
      <c r="I194" s="9" t="s">
        <v>4</v>
      </c>
    </row>
    <row r="195" spans="1:9" ht="15">
      <c r="A195" s="46"/>
      <c r="B195" s="93" t="s">
        <v>35</v>
      </c>
      <c r="C195" s="93"/>
      <c r="D195" s="6">
        <f>+JUNIO!F189</f>
        <v>444.0499999999998</v>
      </c>
      <c r="E195" s="6">
        <f>+E38</f>
        <v>45.93</v>
      </c>
      <c r="F195" s="6">
        <f>D195-E195</f>
        <v>398.1199999999998</v>
      </c>
      <c r="G195" s="6">
        <f aca="true" t="shared" si="18" ref="G195:H199">D195*$I$191</f>
        <v>3041.7424999999985</v>
      </c>
      <c r="H195" s="6">
        <f t="shared" si="18"/>
        <v>314.6205</v>
      </c>
      <c r="I195" s="6">
        <f>G195-H195</f>
        <v>2727.1219999999985</v>
      </c>
    </row>
    <row r="196" spans="1:9" ht="15">
      <c r="A196" s="46"/>
      <c r="B196" s="92" t="s">
        <v>12</v>
      </c>
      <c r="C196" s="92"/>
      <c r="D196" s="6">
        <f>+JUNIO!F190</f>
        <v>969.12</v>
      </c>
      <c r="E196" s="6">
        <f>+E83</f>
        <v>318.88</v>
      </c>
      <c r="F196" s="6">
        <f>D196-E196</f>
        <v>650.24</v>
      </c>
      <c r="G196" s="6">
        <f t="shared" si="18"/>
        <v>6638.472</v>
      </c>
      <c r="H196" s="6">
        <f t="shared" si="18"/>
        <v>2184.328</v>
      </c>
      <c r="I196" s="6">
        <f>G196-H196</f>
        <v>4454.144</v>
      </c>
    </row>
    <row r="197" spans="1:9" ht="15">
      <c r="A197" s="46"/>
      <c r="B197" s="92" t="s">
        <v>36</v>
      </c>
      <c r="C197" s="92"/>
      <c r="D197" s="6">
        <f>+JUNIO!F191</f>
        <v>665.26</v>
      </c>
      <c r="E197" s="6">
        <f>+E116</f>
        <v>38.50000000000001</v>
      </c>
      <c r="F197" s="6">
        <f>D197-E197</f>
        <v>626.76</v>
      </c>
      <c r="G197" s="6">
        <f t="shared" si="18"/>
        <v>4557.031</v>
      </c>
      <c r="H197" s="6">
        <f t="shared" si="18"/>
        <v>263.725</v>
      </c>
      <c r="I197" s="6">
        <f>G197-H197</f>
        <v>4293.306</v>
      </c>
    </row>
    <row r="198" spans="1:9" ht="15">
      <c r="A198" s="46"/>
      <c r="B198" s="92" t="s">
        <v>37</v>
      </c>
      <c r="C198" s="92"/>
      <c r="D198" s="6">
        <f>+JUNIO!F192</f>
        <v>12061.62390670554</v>
      </c>
      <c r="E198" s="6">
        <f>+E142</f>
        <v>0</v>
      </c>
      <c r="F198" s="6">
        <f>D198-E198</f>
        <v>12061.62390670554</v>
      </c>
      <c r="G198" s="6">
        <f t="shared" si="18"/>
        <v>82622.12376093294</v>
      </c>
      <c r="H198" s="6">
        <f t="shared" si="18"/>
        <v>0</v>
      </c>
      <c r="I198" s="6">
        <f>G198-H198</f>
        <v>82622.12376093294</v>
      </c>
    </row>
    <row r="199" spans="1:10" ht="15">
      <c r="A199" s="46"/>
      <c r="B199" s="92" t="s">
        <v>13</v>
      </c>
      <c r="C199" s="92"/>
      <c r="D199" s="6">
        <f>+JUNIO!F193</f>
        <v>669.9499999999999</v>
      </c>
      <c r="E199" s="6">
        <f>+E186</f>
        <v>117.44</v>
      </c>
      <c r="F199" s="6">
        <f>D199-E199</f>
        <v>552.51</v>
      </c>
      <c r="G199" s="6">
        <f t="shared" si="18"/>
        <v>4589.157499999999</v>
      </c>
      <c r="H199" s="6">
        <f t="shared" si="18"/>
        <v>804.4639999999999</v>
      </c>
      <c r="I199" s="6">
        <f>G199-H199</f>
        <v>3784.6934999999994</v>
      </c>
      <c r="J199" s="2"/>
    </row>
    <row r="200" spans="1:9" ht="15">
      <c r="A200" s="46"/>
      <c r="B200" s="92"/>
      <c r="C200" s="92"/>
      <c r="D200" s="6"/>
      <c r="E200" s="6"/>
      <c r="F200" s="6"/>
      <c r="G200" s="6"/>
      <c r="H200" s="6"/>
      <c r="I200" s="6"/>
    </row>
    <row r="201" spans="1:9" ht="15">
      <c r="A201" s="46"/>
      <c r="B201" s="92"/>
      <c r="C201" s="92"/>
      <c r="D201" s="6"/>
      <c r="E201" s="6"/>
      <c r="F201" s="6"/>
      <c r="G201" s="6"/>
      <c r="H201" s="6"/>
      <c r="I201" s="6"/>
    </row>
    <row r="202" spans="1:9" ht="15.75" thickBot="1">
      <c r="A202" s="46"/>
      <c r="B202" s="92"/>
      <c r="C202" s="92"/>
      <c r="D202" s="13"/>
      <c r="E202" s="11"/>
      <c r="F202" s="11"/>
      <c r="G202" s="11"/>
      <c r="H202" s="6"/>
      <c r="I202" s="11"/>
    </row>
    <row r="203" spans="1:11" ht="15.75" thickBot="1">
      <c r="A203" s="46"/>
      <c r="B203" s="46"/>
      <c r="C203" s="10" t="s">
        <v>10</v>
      </c>
      <c r="D203" s="12">
        <f>SUM(D195:D202)</f>
        <v>14810.00390670554</v>
      </c>
      <c r="E203" s="12">
        <f>SUM(E195:E202)</f>
        <v>520.75</v>
      </c>
      <c r="F203" s="12">
        <f>SUM(F195:F202)</f>
        <v>14289.253906705539</v>
      </c>
      <c r="G203" s="12">
        <f>SUM(G195:G201)</f>
        <v>101448.52676093293</v>
      </c>
      <c r="H203" s="12">
        <f>SUM(H195:H201)</f>
        <v>3567.1375</v>
      </c>
      <c r="I203" s="12">
        <f>SUM(I195:I201)</f>
        <v>97881.38926093293</v>
      </c>
      <c r="K203" s="40" t="s">
        <v>30</v>
      </c>
    </row>
  </sheetData>
  <sheetProtection/>
  <mergeCells count="45">
    <mergeCell ref="A1:I1"/>
    <mergeCell ref="A2:F2"/>
    <mergeCell ref="A6:A7"/>
    <mergeCell ref="B6:B7"/>
    <mergeCell ref="D6:F6"/>
    <mergeCell ref="G6:I6"/>
    <mergeCell ref="A46:I46"/>
    <mergeCell ref="A47:F47"/>
    <mergeCell ref="A51:A52"/>
    <mergeCell ref="B51:B52"/>
    <mergeCell ref="D51:F51"/>
    <mergeCell ref="G51:I51"/>
    <mergeCell ref="A85:I85"/>
    <mergeCell ref="A86:I86"/>
    <mergeCell ref="A90:A91"/>
    <mergeCell ref="B90:B91"/>
    <mergeCell ref="D90:F90"/>
    <mergeCell ref="G90:I90"/>
    <mergeCell ref="A126:I126"/>
    <mergeCell ref="A127:F127"/>
    <mergeCell ref="A131:A132"/>
    <mergeCell ref="B131:B132"/>
    <mergeCell ref="D131:F131"/>
    <mergeCell ref="G131:I131"/>
    <mergeCell ref="A159:I159"/>
    <mergeCell ref="A160:F160"/>
    <mergeCell ref="A164:A165"/>
    <mergeCell ref="B164:B165"/>
    <mergeCell ref="D164:F164"/>
    <mergeCell ref="G164:I164"/>
    <mergeCell ref="A189:F189"/>
    <mergeCell ref="A190:F190"/>
    <mergeCell ref="A193:A194"/>
    <mergeCell ref="B193:C193"/>
    <mergeCell ref="D193:F193"/>
    <mergeCell ref="G193:I193"/>
    <mergeCell ref="B194:C194"/>
    <mergeCell ref="B201:C201"/>
    <mergeCell ref="B202:C202"/>
    <mergeCell ref="B195:C195"/>
    <mergeCell ref="B196:C196"/>
    <mergeCell ref="B197:C197"/>
    <mergeCell ref="B198:C198"/>
    <mergeCell ref="B199:C199"/>
    <mergeCell ref="B200:C200"/>
  </mergeCells>
  <printOptions/>
  <pageMargins left="0.7" right="0.7" top="0.45" bottom="0.3" header="0.25" footer="0.3"/>
  <pageSetup horizontalDpi="600" verticalDpi="600" orientation="landscape" r:id="rId2"/>
  <headerFooter scaleWithDoc="0"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7"/>
  <sheetViews>
    <sheetView zoomScale="95" zoomScaleNormal="95" zoomScalePageLayoutView="0" workbookViewId="0" topLeftCell="A1">
      <pane xSplit="1" ySplit="3" topLeftCell="B19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94" sqref="A194"/>
    </sheetView>
  </sheetViews>
  <sheetFormatPr defaultColWidth="11.421875" defaultRowHeight="15"/>
  <cols>
    <col min="1" max="1" width="8.7109375" style="15" bestFit="1" customWidth="1"/>
    <col min="2" max="2" width="7.8515625" style="15" customWidth="1"/>
    <col min="3" max="3" width="39.28125" style="15" customWidth="1"/>
    <col min="4" max="4" width="11.28125" style="15" customWidth="1"/>
    <col min="5" max="5" width="9.8515625" style="15" customWidth="1"/>
    <col min="6" max="7" width="10.28125" style="15" customWidth="1"/>
    <col min="8" max="8" width="11.421875" style="40" customWidth="1"/>
    <col min="9" max="9" width="11.57421875" style="40" bestFit="1" customWidth="1"/>
    <col min="10" max="10" width="11.421875" style="40" customWidth="1"/>
    <col min="11" max="11" width="9.7109375" style="40" bestFit="1" customWidth="1"/>
    <col min="12" max="16384" width="11.421875" style="40" customWidth="1"/>
  </cols>
  <sheetData>
    <row r="1" spans="1:9" ht="18.75">
      <c r="A1" s="94" t="s">
        <v>51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45</v>
      </c>
      <c r="B2" s="95"/>
      <c r="C2" s="95"/>
      <c r="D2" s="95"/>
      <c r="E2" s="95"/>
      <c r="F2" s="95"/>
      <c r="G2" s="34"/>
      <c r="H2" s="34"/>
      <c r="I2" s="34"/>
    </row>
    <row r="3" spans="1:10" s="16" customFormat="1" ht="15">
      <c r="A3" s="17"/>
      <c r="B3" s="17"/>
      <c r="C3" s="17"/>
      <c r="D3" s="18"/>
      <c r="E3" s="17"/>
      <c r="F3" s="18"/>
      <c r="G3" s="17"/>
      <c r="H3" s="19"/>
      <c r="I3" s="19"/>
      <c r="J3" s="19"/>
    </row>
    <row r="4" spans="1:9" ht="15">
      <c r="A4" s="40"/>
      <c r="B4" s="40"/>
      <c r="C4" s="40"/>
      <c r="D4" s="40"/>
      <c r="E4" s="40"/>
      <c r="F4" s="40"/>
      <c r="G4" s="40"/>
      <c r="H4" s="23" t="s">
        <v>8</v>
      </c>
      <c r="I4" s="24">
        <v>6.85</v>
      </c>
    </row>
    <row r="5" spans="1:7" ht="15">
      <c r="A5" s="40"/>
      <c r="B5" s="40"/>
      <c r="C5" s="40"/>
      <c r="D5" s="40"/>
      <c r="E5" s="40"/>
      <c r="F5" s="40"/>
      <c r="G5" s="40"/>
    </row>
    <row r="6" spans="1:9" ht="15">
      <c r="A6" s="96" t="s">
        <v>0</v>
      </c>
      <c r="B6" s="105" t="s">
        <v>9</v>
      </c>
      <c r="C6" s="68" t="s">
        <v>31</v>
      </c>
      <c r="D6" s="102" t="s">
        <v>6</v>
      </c>
      <c r="E6" s="102"/>
      <c r="F6" s="102"/>
      <c r="G6" s="102" t="s">
        <v>7</v>
      </c>
      <c r="H6" s="102"/>
      <c r="I6" s="102"/>
    </row>
    <row r="7" spans="1:9" ht="15">
      <c r="A7" s="96"/>
      <c r="B7" s="105"/>
      <c r="C7" s="7" t="s">
        <v>1</v>
      </c>
      <c r="D7" s="7" t="s">
        <v>2</v>
      </c>
      <c r="E7" s="8" t="s">
        <v>3</v>
      </c>
      <c r="F7" s="9" t="s">
        <v>4</v>
      </c>
      <c r="G7" s="7" t="s">
        <v>2</v>
      </c>
      <c r="H7" s="7" t="s">
        <v>5</v>
      </c>
      <c r="I7" s="7" t="s">
        <v>4</v>
      </c>
    </row>
    <row r="8" spans="1:9" ht="15">
      <c r="A8" s="21"/>
      <c r="B8" s="20"/>
      <c r="C8" s="1" t="s">
        <v>73</v>
      </c>
      <c r="D8" s="27">
        <f>+ABRIL!F215</f>
        <v>492.7499999999998</v>
      </c>
      <c r="E8" s="25"/>
      <c r="F8" s="26">
        <f>D8-E8</f>
        <v>492.7499999999998</v>
      </c>
      <c r="G8" s="27">
        <f>F8*I4</f>
        <v>3375.3374999999983</v>
      </c>
      <c r="H8" s="25"/>
      <c r="I8" s="26">
        <f>G8-H8</f>
        <v>3375.3374999999983</v>
      </c>
    </row>
    <row r="9" spans="1:9" ht="15">
      <c r="A9" s="43">
        <v>41422</v>
      </c>
      <c r="B9" s="42" t="s">
        <v>161</v>
      </c>
      <c r="C9" s="42" t="s">
        <v>187</v>
      </c>
      <c r="D9" s="42"/>
      <c r="E9" s="81">
        <v>6.85</v>
      </c>
      <c r="F9" s="47">
        <f>F8+D9-E9</f>
        <v>485.89999999999975</v>
      </c>
      <c r="G9" s="44"/>
      <c r="H9" s="44">
        <f>E9*$I$4</f>
        <v>46.92249999999999</v>
      </c>
      <c r="I9" s="47">
        <f>I8+G9-H9</f>
        <v>3328.414999999998</v>
      </c>
    </row>
    <row r="10" spans="1:9" ht="15">
      <c r="A10" s="43">
        <v>41422</v>
      </c>
      <c r="B10" s="42" t="s">
        <v>162</v>
      </c>
      <c r="C10" s="42" t="s">
        <v>188</v>
      </c>
      <c r="D10" s="42"/>
      <c r="E10" s="81">
        <v>3.5</v>
      </c>
      <c r="F10" s="47">
        <f>F9+D10-E10</f>
        <v>482.39999999999975</v>
      </c>
      <c r="G10" s="44"/>
      <c r="H10" s="44">
        <f>E10*$I$4</f>
        <v>23.974999999999998</v>
      </c>
      <c r="I10" s="47">
        <f>I9+G10-H10</f>
        <v>3304.4399999999982</v>
      </c>
    </row>
    <row r="11" spans="1:9" ht="15">
      <c r="A11" s="43">
        <v>41422</v>
      </c>
      <c r="B11" s="42" t="s">
        <v>163</v>
      </c>
      <c r="C11" s="42" t="s">
        <v>189</v>
      </c>
      <c r="D11" s="42"/>
      <c r="E11" s="81">
        <v>1.17</v>
      </c>
      <c r="F11" s="47">
        <f aca="true" t="shared" si="0" ref="F11:F37">F10+D11-E11</f>
        <v>481.22999999999973</v>
      </c>
      <c r="G11" s="44"/>
      <c r="H11" s="44">
        <f aca="true" t="shared" si="1" ref="H11:H37">E11*$I$4</f>
        <v>8.0145</v>
      </c>
      <c r="I11" s="47">
        <f aca="true" t="shared" si="2" ref="I11:I37">I10+G11-H11</f>
        <v>3296.425499999998</v>
      </c>
    </row>
    <row r="12" spans="1:9" ht="15">
      <c r="A12" s="43">
        <v>41423</v>
      </c>
      <c r="B12" s="42" t="s">
        <v>164</v>
      </c>
      <c r="C12" s="42" t="s">
        <v>190</v>
      </c>
      <c r="D12" s="42"/>
      <c r="E12" s="81">
        <v>1.46</v>
      </c>
      <c r="F12" s="47">
        <f t="shared" si="0"/>
        <v>479.76999999999975</v>
      </c>
      <c r="G12" s="44"/>
      <c r="H12" s="44">
        <f t="shared" si="1"/>
        <v>10.001</v>
      </c>
      <c r="I12" s="47">
        <f t="shared" si="2"/>
        <v>3286.424499999998</v>
      </c>
    </row>
    <row r="13" spans="1:9" ht="15">
      <c r="A13" s="43">
        <v>41424</v>
      </c>
      <c r="B13" s="42" t="s">
        <v>165</v>
      </c>
      <c r="C13" s="42" t="s">
        <v>191</v>
      </c>
      <c r="D13" s="42"/>
      <c r="E13" s="81">
        <v>2.33</v>
      </c>
      <c r="F13" s="47">
        <f t="shared" si="0"/>
        <v>477.43999999999977</v>
      </c>
      <c r="G13" s="44"/>
      <c r="H13" s="44">
        <f t="shared" si="1"/>
        <v>15.9605</v>
      </c>
      <c r="I13" s="47">
        <f t="shared" si="2"/>
        <v>3270.4639999999977</v>
      </c>
    </row>
    <row r="14" spans="1:9" ht="15">
      <c r="A14" s="43">
        <v>41424</v>
      </c>
      <c r="B14" s="42" t="s">
        <v>166</v>
      </c>
      <c r="C14" s="42" t="s">
        <v>192</v>
      </c>
      <c r="D14" s="42"/>
      <c r="E14" s="81">
        <v>1.82</v>
      </c>
      <c r="F14" s="47">
        <f t="shared" si="0"/>
        <v>475.6199999999998</v>
      </c>
      <c r="G14" s="44"/>
      <c r="H14" s="44">
        <f t="shared" si="1"/>
        <v>12.467</v>
      </c>
      <c r="I14" s="47">
        <f t="shared" si="2"/>
        <v>3257.9969999999976</v>
      </c>
    </row>
    <row r="15" spans="1:9" ht="15">
      <c r="A15" s="43">
        <v>41424</v>
      </c>
      <c r="B15" s="42" t="s">
        <v>167</v>
      </c>
      <c r="C15" s="42" t="s">
        <v>193</v>
      </c>
      <c r="D15" s="42"/>
      <c r="E15" s="81">
        <v>1.46</v>
      </c>
      <c r="F15" s="47">
        <f t="shared" si="0"/>
        <v>474.1599999999998</v>
      </c>
      <c r="G15" s="44"/>
      <c r="H15" s="44">
        <f t="shared" si="1"/>
        <v>10.001</v>
      </c>
      <c r="I15" s="47">
        <f t="shared" si="2"/>
        <v>3247.9959999999974</v>
      </c>
    </row>
    <row r="16" spans="1:9" ht="15">
      <c r="A16" s="43">
        <v>41424</v>
      </c>
      <c r="B16" s="42" t="s">
        <v>168</v>
      </c>
      <c r="C16" s="42" t="s">
        <v>194</v>
      </c>
      <c r="D16" s="42"/>
      <c r="E16" s="81">
        <v>2.92</v>
      </c>
      <c r="F16" s="47">
        <f t="shared" si="0"/>
        <v>471.2399999999998</v>
      </c>
      <c r="G16" s="44"/>
      <c r="H16" s="44">
        <f t="shared" si="1"/>
        <v>20.002</v>
      </c>
      <c r="I16" s="47">
        <f t="shared" si="2"/>
        <v>3227.9939999999974</v>
      </c>
    </row>
    <row r="17" spans="1:9" ht="15">
      <c r="A17" s="43">
        <v>41424</v>
      </c>
      <c r="B17" s="42" t="s">
        <v>169</v>
      </c>
      <c r="C17" s="42" t="s">
        <v>195</v>
      </c>
      <c r="D17" s="42"/>
      <c r="E17" s="82">
        <v>2.92</v>
      </c>
      <c r="F17" s="47">
        <f t="shared" si="0"/>
        <v>468.31999999999977</v>
      </c>
      <c r="G17" s="44"/>
      <c r="H17" s="44">
        <f t="shared" si="1"/>
        <v>20.002</v>
      </c>
      <c r="I17" s="47">
        <f t="shared" si="2"/>
        <v>3207.9919999999975</v>
      </c>
    </row>
    <row r="18" spans="1:9" ht="15">
      <c r="A18" s="43"/>
      <c r="B18" s="42"/>
      <c r="C18" s="42"/>
      <c r="D18" s="42"/>
      <c r="E18" s="44"/>
      <c r="F18" s="47">
        <f t="shared" si="0"/>
        <v>468.31999999999977</v>
      </c>
      <c r="G18" s="44"/>
      <c r="H18" s="44">
        <f t="shared" si="1"/>
        <v>0</v>
      </c>
      <c r="I18" s="47">
        <f t="shared" si="2"/>
        <v>3207.9919999999975</v>
      </c>
    </row>
    <row r="19" spans="1:9" ht="15">
      <c r="A19" s="43"/>
      <c r="B19" s="42"/>
      <c r="C19" s="42"/>
      <c r="D19" s="42"/>
      <c r="E19" s="44"/>
      <c r="F19" s="47">
        <f t="shared" si="0"/>
        <v>468.31999999999977</v>
      </c>
      <c r="G19" s="44"/>
      <c r="H19" s="44">
        <f t="shared" si="1"/>
        <v>0</v>
      </c>
      <c r="I19" s="47">
        <f t="shared" si="2"/>
        <v>3207.9919999999975</v>
      </c>
    </row>
    <row r="20" spans="1:9" ht="15">
      <c r="A20" s="43"/>
      <c r="B20" s="42"/>
      <c r="C20" s="42"/>
      <c r="D20" s="42"/>
      <c r="E20" s="44"/>
      <c r="F20" s="47">
        <f t="shared" si="0"/>
        <v>468.31999999999977</v>
      </c>
      <c r="G20" s="44"/>
      <c r="H20" s="44">
        <f t="shared" si="1"/>
        <v>0</v>
      </c>
      <c r="I20" s="47">
        <f t="shared" si="2"/>
        <v>3207.9919999999975</v>
      </c>
    </row>
    <row r="21" spans="1:9" ht="15">
      <c r="A21" s="43"/>
      <c r="B21" s="42"/>
      <c r="C21" s="42"/>
      <c r="D21" s="42"/>
      <c r="E21" s="44"/>
      <c r="F21" s="47">
        <f t="shared" si="0"/>
        <v>468.31999999999977</v>
      </c>
      <c r="G21" s="44"/>
      <c r="H21" s="44">
        <f t="shared" si="1"/>
        <v>0</v>
      </c>
      <c r="I21" s="47">
        <f t="shared" si="2"/>
        <v>3207.9919999999975</v>
      </c>
    </row>
    <row r="22" spans="1:9" ht="15">
      <c r="A22" s="43"/>
      <c r="B22" s="42"/>
      <c r="C22" s="42"/>
      <c r="D22" s="42"/>
      <c r="E22" s="44"/>
      <c r="F22" s="47">
        <f t="shared" si="0"/>
        <v>468.31999999999977</v>
      </c>
      <c r="G22" s="44"/>
      <c r="H22" s="44">
        <f t="shared" si="1"/>
        <v>0</v>
      </c>
      <c r="I22" s="47">
        <f t="shared" si="2"/>
        <v>3207.9919999999975</v>
      </c>
    </row>
    <row r="23" spans="1:9" ht="15">
      <c r="A23" s="43"/>
      <c r="B23" s="42"/>
      <c r="C23" s="42"/>
      <c r="D23" s="42"/>
      <c r="E23" s="44"/>
      <c r="F23" s="47">
        <f t="shared" si="0"/>
        <v>468.31999999999977</v>
      </c>
      <c r="G23" s="44"/>
      <c r="H23" s="44">
        <f t="shared" si="1"/>
        <v>0</v>
      </c>
      <c r="I23" s="47">
        <f t="shared" si="2"/>
        <v>3207.9919999999975</v>
      </c>
    </row>
    <row r="24" spans="1:9" ht="15">
      <c r="A24" s="43"/>
      <c r="B24" s="42"/>
      <c r="C24" s="42"/>
      <c r="D24" s="42"/>
      <c r="E24" s="44"/>
      <c r="F24" s="47">
        <f t="shared" si="0"/>
        <v>468.31999999999977</v>
      </c>
      <c r="G24" s="44"/>
      <c r="H24" s="44">
        <f t="shared" si="1"/>
        <v>0</v>
      </c>
      <c r="I24" s="47">
        <f t="shared" si="2"/>
        <v>3207.9919999999975</v>
      </c>
    </row>
    <row r="25" spans="1:9" ht="15">
      <c r="A25" s="43"/>
      <c r="B25" s="42"/>
      <c r="C25" s="42"/>
      <c r="D25" s="42"/>
      <c r="E25" s="44"/>
      <c r="F25" s="47">
        <f t="shared" si="0"/>
        <v>468.31999999999977</v>
      </c>
      <c r="G25" s="44"/>
      <c r="H25" s="44">
        <f t="shared" si="1"/>
        <v>0</v>
      </c>
      <c r="I25" s="47">
        <f t="shared" si="2"/>
        <v>3207.9919999999975</v>
      </c>
    </row>
    <row r="26" spans="1:9" ht="15">
      <c r="A26" s="43"/>
      <c r="B26" s="42"/>
      <c r="C26" s="42"/>
      <c r="D26" s="42"/>
      <c r="E26" s="44"/>
      <c r="F26" s="47">
        <f t="shared" si="0"/>
        <v>468.31999999999977</v>
      </c>
      <c r="G26" s="44"/>
      <c r="H26" s="44">
        <f t="shared" si="1"/>
        <v>0</v>
      </c>
      <c r="I26" s="47">
        <f t="shared" si="2"/>
        <v>3207.9919999999975</v>
      </c>
    </row>
    <row r="27" spans="1:9" ht="15">
      <c r="A27" s="43"/>
      <c r="B27" s="42"/>
      <c r="C27" s="42"/>
      <c r="D27" s="42"/>
      <c r="E27" s="44"/>
      <c r="F27" s="47">
        <f t="shared" si="0"/>
        <v>468.31999999999977</v>
      </c>
      <c r="G27" s="44"/>
      <c r="H27" s="44">
        <f t="shared" si="1"/>
        <v>0</v>
      </c>
      <c r="I27" s="47">
        <f t="shared" si="2"/>
        <v>3207.9919999999975</v>
      </c>
    </row>
    <row r="28" spans="1:9" ht="15">
      <c r="A28" s="43"/>
      <c r="B28" s="42"/>
      <c r="C28" s="42"/>
      <c r="D28" s="42"/>
      <c r="E28" s="44"/>
      <c r="F28" s="47">
        <f t="shared" si="0"/>
        <v>468.31999999999977</v>
      </c>
      <c r="G28" s="44"/>
      <c r="H28" s="44">
        <f t="shared" si="1"/>
        <v>0</v>
      </c>
      <c r="I28" s="47">
        <f t="shared" si="2"/>
        <v>3207.9919999999975</v>
      </c>
    </row>
    <row r="29" spans="1:9" ht="15">
      <c r="A29" s="43"/>
      <c r="B29" s="42"/>
      <c r="C29" s="42"/>
      <c r="D29" s="42"/>
      <c r="E29" s="44"/>
      <c r="F29" s="47">
        <f t="shared" si="0"/>
        <v>468.31999999999977</v>
      </c>
      <c r="G29" s="44"/>
      <c r="H29" s="44">
        <f t="shared" si="1"/>
        <v>0</v>
      </c>
      <c r="I29" s="47">
        <f t="shared" si="2"/>
        <v>3207.9919999999975</v>
      </c>
    </row>
    <row r="30" spans="1:9" ht="15">
      <c r="A30" s="43"/>
      <c r="B30" s="42"/>
      <c r="C30" s="42"/>
      <c r="D30" s="42"/>
      <c r="E30" s="44"/>
      <c r="F30" s="47">
        <f t="shared" si="0"/>
        <v>468.31999999999977</v>
      </c>
      <c r="G30" s="44"/>
      <c r="H30" s="44">
        <f t="shared" si="1"/>
        <v>0</v>
      </c>
      <c r="I30" s="47">
        <f t="shared" si="2"/>
        <v>3207.9919999999975</v>
      </c>
    </row>
    <row r="31" spans="1:9" ht="15">
      <c r="A31" s="43"/>
      <c r="B31" s="42"/>
      <c r="C31" s="42"/>
      <c r="D31" s="42"/>
      <c r="E31" s="44"/>
      <c r="F31" s="47">
        <f t="shared" si="0"/>
        <v>468.31999999999977</v>
      </c>
      <c r="G31" s="44"/>
      <c r="H31" s="44">
        <f t="shared" si="1"/>
        <v>0</v>
      </c>
      <c r="I31" s="47">
        <f t="shared" si="2"/>
        <v>3207.9919999999975</v>
      </c>
    </row>
    <row r="32" spans="1:9" ht="15">
      <c r="A32" s="43"/>
      <c r="B32" s="42"/>
      <c r="C32" s="42"/>
      <c r="D32" s="42"/>
      <c r="E32" s="44"/>
      <c r="F32" s="47">
        <f t="shared" si="0"/>
        <v>468.31999999999977</v>
      </c>
      <c r="G32" s="44"/>
      <c r="H32" s="44">
        <f t="shared" si="1"/>
        <v>0</v>
      </c>
      <c r="I32" s="47">
        <f t="shared" si="2"/>
        <v>3207.9919999999975</v>
      </c>
    </row>
    <row r="33" spans="1:9" ht="15">
      <c r="A33" s="43"/>
      <c r="B33" s="42"/>
      <c r="C33" s="42"/>
      <c r="D33" s="42"/>
      <c r="E33" s="44"/>
      <c r="F33" s="47">
        <f t="shared" si="0"/>
        <v>468.31999999999977</v>
      </c>
      <c r="G33" s="44"/>
      <c r="H33" s="44">
        <f t="shared" si="1"/>
        <v>0</v>
      </c>
      <c r="I33" s="47">
        <f t="shared" si="2"/>
        <v>3207.9919999999975</v>
      </c>
    </row>
    <row r="34" spans="1:9" ht="15">
      <c r="A34" s="43"/>
      <c r="B34" s="42"/>
      <c r="C34" s="42"/>
      <c r="D34" s="42"/>
      <c r="E34" s="44"/>
      <c r="F34" s="47">
        <f t="shared" si="0"/>
        <v>468.31999999999977</v>
      </c>
      <c r="G34" s="44"/>
      <c r="H34" s="44">
        <f t="shared" si="1"/>
        <v>0</v>
      </c>
      <c r="I34" s="47">
        <f t="shared" si="2"/>
        <v>3207.9919999999975</v>
      </c>
    </row>
    <row r="35" spans="1:9" ht="15">
      <c r="A35" s="43"/>
      <c r="B35" s="42"/>
      <c r="C35" s="42"/>
      <c r="D35" s="42"/>
      <c r="E35" s="44"/>
      <c r="F35" s="47">
        <f t="shared" si="0"/>
        <v>468.31999999999977</v>
      </c>
      <c r="G35" s="44"/>
      <c r="H35" s="44">
        <f t="shared" si="1"/>
        <v>0</v>
      </c>
      <c r="I35" s="47">
        <f t="shared" si="2"/>
        <v>3207.9919999999975</v>
      </c>
    </row>
    <row r="36" spans="1:9" ht="15">
      <c r="A36" s="43"/>
      <c r="B36" s="42"/>
      <c r="C36" s="42"/>
      <c r="D36" s="42"/>
      <c r="E36" s="44"/>
      <c r="F36" s="47">
        <f t="shared" si="0"/>
        <v>468.31999999999977</v>
      </c>
      <c r="G36" s="44"/>
      <c r="H36" s="44">
        <f t="shared" si="1"/>
        <v>0</v>
      </c>
      <c r="I36" s="47">
        <f t="shared" si="2"/>
        <v>3207.9919999999975</v>
      </c>
    </row>
    <row r="37" spans="1:9" ht="15.75" thickBot="1">
      <c r="A37" s="43"/>
      <c r="B37" s="42"/>
      <c r="C37" s="42"/>
      <c r="D37" s="42"/>
      <c r="E37" s="45"/>
      <c r="F37" s="49">
        <f t="shared" si="0"/>
        <v>468.31999999999977</v>
      </c>
      <c r="G37" s="45"/>
      <c r="H37" s="45">
        <f t="shared" si="1"/>
        <v>0</v>
      </c>
      <c r="I37" s="49">
        <f t="shared" si="2"/>
        <v>3207.9919999999975</v>
      </c>
    </row>
    <row r="38" spans="1:9" ht="15">
      <c r="A38" s="43"/>
      <c r="B38" s="22"/>
      <c r="C38" s="42"/>
      <c r="D38" s="42"/>
      <c r="E38" s="44">
        <f>SUM(E9:E37)</f>
        <v>24.43</v>
      </c>
      <c r="F38" s="31">
        <f>D8-E38</f>
        <v>468.31999999999977</v>
      </c>
      <c r="G38" s="44"/>
      <c r="H38" s="44">
        <f>SUM(H9:H37)</f>
        <v>167.34550000000002</v>
      </c>
      <c r="I38" s="31">
        <f>G8-H38</f>
        <v>3207.9919999999984</v>
      </c>
    </row>
    <row r="39" spans="1:8" ht="15" customHeight="1">
      <c r="A39" s="43"/>
      <c r="B39" s="22"/>
      <c r="C39" s="42"/>
      <c r="D39" s="42"/>
      <c r="E39" s="44"/>
      <c r="F39" s="40"/>
      <c r="G39" s="44"/>
      <c r="H39" s="44"/>
    </row>
    <row r="40" spans="1:8" ht="15" hidden="1">
      <c r="A40" s="43"/>
      <c r="B40" s="22"/>
      <c r="C40" s="42"/>
      <c r="D40" s="42"/>
      <c r="E40" s="44"/>
      <c r="F40" s="40"/>
      <c r="G40" s="44"/>
      <c r="H40" s="44"/>
    </row>
    <row r="41" spans="1:8" ht="36" customHeight="1" hidden="1">
      <c r="A41" s="43"/>
      <c r="B41" s="22"/>
      <c r="C41" s="42"/>
      <c r="D41" s="42"/>
      <c r="E41" s="44"/>
      <c r="F41" s="40"/>
      <c r="G41" s="44"/>
      <c r="H41" s="44"/>
    </row>
    <row r="42" spans="1:8" ht="15" hidden="1">
      <c r="A42" s="43"/>
      <c r="B42" s="22"/>
      <c r="C42" s="42"/>
      <c r="D42" s="42"/>
      <c r="E42" s="44"/>
      <c r="F42" s="40"/>
      <c r="G42" s="44"/>
      <c r="H42" s="44"/>
    </row>
    <row r="43" spans="1:8" ht="15" hidden="1">
      <c r="A43" s="43"/>
      <c r="B43" s="22"/>
      <c r="C43" s="42"/>
      <c r="D43" s="42"/>
      <c r="E43" s="44"/>
      <c r="F43" s="40"/>
      <c r="G43" s="44"/>
      <c r="H43" s="44"/>
    </row>
    <row r="44" spans="1:8" ht="15" hidden="1">
      <c r="A44" s="43"/>
      <c r="B44" s="22"/>
      <c r="C44" s="42"/>
      <c r="D44" s="42"/>
      <c r="E44" s="44"/>
      <c r="F44" s="40"/>
      <c r="G44" s="44"/>
      <c r="H44" s="44"/>
    </row>
    <row r="45" spans="1:8" ht="15" hidden="1">
      <c r="A45" s="43"/>
      <c r="B45" s="22"/>
      <c r="C45" s="42"/>
      <c r="D45" s="42"/>
      <c r="E45" s="44"/>
      <c r="F45" s="40"/>
      <c r="G45" s="44"/>
      <c r="H45" s="44"/>
    </row>
    <row r="46" spans="1:9" ht="18.75">
      <c r="A46" s="94" t="str">
        <f>+A1</f>
        <v>PROYECTO "SISTEMA DE AGUA NUEVA AMERICA"</v>
      </c>
      <c r="B46" s="94"/>
      <c r="C46" s="94"/>
      <c r="D46" s="94"/>
      <c r="E46" s="94"/>
      <c r="F46" s="94"/>
      <c r="G46" s="94"/>
      <c r="H46" s="94"/>
      <c r="I46" s="94"/>
    </row>
    <row r="47" spans="1:9" ht="15.75">
      <c r="A47" s="95" t="str">
        <f>+A2</f>
        <v>*** INFORME ECONOMICO MES DE MAYO ***</v>
      </c>
      <c r="B47" s="95"/>
      <c r="C47" s="95"/>
      <c r="D47" s="95"/>
      <c r="E47" s="95"/>
      <c r="F47" s="95"/>
      <c r="G47" s="34"/>
      <c r="H47" s="34"/>
      <c r="I47" s="34"/>
    </row>
    <row r="48" spans="1:9" ht="15">
      <c r="A48" s="17"/>
      <c r="B48" s="17"/>
      <c r="C48" s="17"/>
      <c r="D48" s="18"/>
      <c r="E48" s="17"/>
      <c r="F48" s="18"/>
      <c r="G48" s="17"/>
      <c r="H48" s="19"/>
      <c r="I48" s="19"/>
    </row>
    <row r="49" spans="1:9" ht="15">
      <c r="A49" s="40"/>
      <c r="B49" s="40"/>
      <c r="C49" s="40"/>
      <c r="D49" s="40"/>
      <c r="E49" s="40"/>
      <c r="F49" s="40"/>
      <c r="G49" s="40"/>
      <c r="H49" s="23" t="s">
        <v>8</v>
      </c>
      <c r="I49" s="24">
        <f>+I4</f>
        <v>6.85</v>
      </c>
    </row>
    <row r="50" spans="1:7" ht="15">
      <c r="A50" s="40"/>
      <c r="B50" s="40"/>
      <c r="C50" s="40"/>
      <c r="D50" s="40"/>
      <c r="E50" s="40"/>
      <c r="F50" s="40"/>
      <c r="G50" s="40"/>
    </row>
    <row r="51" spans="1:9" ht="15">
      <c r="A51" s="96" t="s">
        <v>0</v>
      </c>
      <c r="B51" s="105" t="s">
        <v>9</v>
      </c>
      <c r="C51" s="68" t="s">
        <v>32</v>
      </c>
      <c r="D51" s="102" t="s">
        <v>6</v>
      </c>
      <c r="E51" s="102"/>
      <c r="F51" s="102"/>
      <c r="G51" s="102" t="s">
        <v>7</v>
      </c>
      <c r="H51" s="102"/>
      <c r="I51" s="102"/>
    </row>
    <row r="52" spans="1:9" ht="15">
      <c r="A52" s="96"/>
      <c r="B52" s="105"/>
      <c r="C52" s="7" t="s">
        <v>1</v>
      </c>
      <c r="D52" s="7" t="s">
        <v>2</v>
      </c>
      <c r="E52" s="8" t="s">
        <v>3</v>
      </c>
      <c r="F52" s="9" t="s">
        <v>4</v>
      </c>
      <c r="G52" s="7" t="s">
        <v>2</v>
      </c>
      <c r="H52" s="7" t="s">
        <v>5</v>
      </c>
      <c r="I52" s="7" t="s">
        <v>4</v>
      </c>
    </row>
    <row r="53" spans="1:9" ht="15">
      <c r="A53" s="43"/>
      <c r="B53" s="42"/>
      <c r="C53" s="35" t="str">
        <f>+C8</f>
        <v>Saldo al 31/04/2013</v>
      </c>
      <c r="D53" s="28">
        <f>+ABRIL!F216</f>
        <v>1650</v>
      </c>
      <c r="E53" s="44"/>
      <c r="F53" s="26">
        <f>D53-E53</f>
        <v>1650</v>
      </c>
      <c r="G53" s="27">
        <f>F53*I49</f>
        <v>11302.5</v>
      </c>
      <c r="H53" s="25"/>
      <c r="I53" s="26">
        <f>G53-H53</f>
        <v>11302.5</v>
      </c>
    </row>
    <row r="54" spans="1:9" ht="15">
      <c r="A54" s="43"/>
      <c r="B54" s="42"/>
      <c r="C54" s="42" t="s">
        <v>603</v>
      </c>
      <c r="D54" s="42"/>
      <c r="E54" s="44">
        <v>100</v>
      </c>
      <c r="F54" s="47">
        <f>F53+D54-E54</f>
        <v>1550</v>
      </c>
      <c r="G54" s="44"/>
      <c r="H54" s="44">
        <f aca="true" t="shared" si="3" ref="H54:H82">E54*$I$49</f>
        <v>685</v>
      </c>
      <c r="I54" s="47">
        <f>I53+G54-H54</f>
        <v>10617.5</v>
      </c>
    </row>
    <row r="55" spans="1:9" ht="15">
      <c r="A55" s="43"/>
      <c r="B55" s="42"/>
      <c r="C55" s="42" t="s">
        <v>602</v>
      </c>
      <c r="D55" s="42"/>
      <c r="E55" s="44">
        <v>175</v>
      </c>
      <c r="F55" s="47">
        <f>F54+D55-E55</f>
        <v>1375</v>
      </c>
      <c r="G55" s="44"/>
      <c r="H55" s="44">
        <f t="shared" si="3"/>
        <v>1198.75</v>
      </c>
      <c r="I55" s="47">
        <f>I54+G55-H55</f>
        <v>9418.75</v>
      </c>
    </row>
    <row r="56" spans="1:9" ht="15">
      <c r="A56" s="43"/>
      <c r="B56" s="42"/>
      <c r="C56" s="42"/>
      <c r="D56" s="42"/>
      <c r="E56" s="48"/>
      <c r="F56" s="47">
        <f>F55+D56-E56</f>
        <v>1375</v>
      </c>
      <c r="G56" s="44"/>
      <c r="H56" s="44">
        <f t="shared" si="3"/>
        <v>0</v>
      </c>
      <c r="I56" s="47">
        <f>I55+G56-H56</f>
        <v>9418.75</v>
      </c>
    </row>
    <row r="57" spans="1:9" ht="15">
      <c r="A57" s="43"/>
      <c r="B57" s="42"/>
      <c r="C57" s="42"/>
      <c r="D57" s="42"/>
      <c r="E57" s="44"/>
      <c r="F57" s="47">
        <f aca="true" t="shared" si="4" ref="F57:F82">F56+D57-E57</f>
        <v>1375</v>
      </c>
      <c r="G57" s="44"/>
      <c r="H57" s="44">
        <f t="shared" si="3"/>
        <v>0</v>
      </c>
      <c r="I57" s="47">
        <f aca="true" t="shared" si="5" ref="I57:I82">I56+G57-H57</f>
        <v>9418.75</v>
      </c>
    </row>
    <row r="58" spans="1:9" ht="15">
      <c r="A58" s="43"/>
      <c r="B58" s="42"/>
      <c r="C58" s="42"/>
      <c r="D58" s="42"/>
      <c r="E58" s="44"/>
      <c r="F58" s="47">
        <f t="shared" si="4"/>
        <v>1375</v>
      </c>
      <c r="G58" s="44"/>
      <c r="H58" s="44">
        <f t="shared" si="3"/>
        <v>0</v>
      </c>
      <c r="I58" s="47">
        <f t="shared" si="5"/>
        <v>9418.75</v>
      </c>
    </row>
    <row r="59" spans="1:9" ht="15">
      <c r="A59" s="43"/>
      <c r="B59" s="42"/>
      <c r="C59" s="42"/>
      <c r="D59" s="42"/>
      <c r="E59" s="44"/>
      <c r="F59" s="47">
        <f t="shared" si="4"/>
        <v>1375</v>
      </c>
      <c r="G59" s="44"/>
      <c r="H59" s="44">
        <f t="shared" si="3"/>
        <v>0</v>
      </c>
      <c r="I59" s="47">
        <f t="shared" si="5"/>
        <v>9418.75</v>
      </c>
    </row>
    <row r="60" spans="1:9" ht="15">
      <c r="A60" s="43"/>
      <c r="B60" s="42"/>
      <c r="C60" s="42"/>
      <c r="D60" s="42"/>
      <c r="E60" s="44"/>
      <c r="F60" s="47">
        <f t="shared" si="4"/>
        <v>1375</v>
      </c>
      <c r="G60" s="44"/>
      <c r="H60" s="44">
        <f t="shared" si="3"/>
        <v>0</v>
      </c>
      <c r="I60" s="47">
        <f t="shared" si="5"/>
        <v>9418.75</v>
      </c>
    </row>
    <row r="61" spans="1:9" ht="15">
      <c r="A61" s="43"/>
      <c r="B61" s="42"/>
      <c r="C61" s="42"/>
      <c r="D61" s="42"/>
      <c r="E61" s="44"/>
      <c r="F61" s="47">
        <f t="shared" si="4"/>
        <v>1375</v>
      </c>
      <c r="G61" s="44"/>
      <c r="H61" s="44">
        <f t="shared" si="3"/>
        <v>0</v>
      </c>
      <c r="I61" s="47">
        <f t="shared" si="5"/>
        <v>9418.75</v>
      </c>
    </row>
    <row r="62" spans="1:9" ht="15">
      <c r="A62" s="43"/>
      <c r="B62" s="42"/>
      <c r="C62" s="42"/>
      <c r="D62" s="42"/>
      <c r="E62" s="44"/>
      <c r="F62" s="47">
        <f t="shared" si="4"/>
        <v>1375</v>
      </c>
      <c r="G62" s="44"/>
      <c r="H62" s="44">
        <f t="shared" si="3"/>
        <v>0</v>
      </c>
      <c r="I62" s="47">
        <f t="shared" si="5"/>
        <v>9418.75</v>
      </c>
    </row>
    <row r="63" spans="1:9" ht="15">
      <c r="A63" s="43"/>
      <c r="B63" s="42"/>
      <c r="C63" s="42"/>
      <c r="D63" s="42"/>
      <c r="E63" s="44"/>
      <c r="F63" s="47">
        <f t="shared" si="4"/>
        <v>1375</v>
      </c>
      <c r="G63" s="44"/>
      <c r="H63" s="44">
        <f t="shared" si="3"/>
        <v>0</v>
      </c>
      <c r="I63" s="47">
        <f t="shared" si="5"/>
        <v>9418.75</v>
      </c>
    </row>
    <row r="64" spans="1:9" ht="15">
      <c r="A64" s="43"/>
      <c r="B64" s="42"/>
      <c r="C64" s="42"/>
      <c r="D64" s="42"/>
      <c r="E64" s="48"/>
      <c r="F64" s="47">
        <f t="shared" si="4"/>
        <v>1375</v>
      </c>
      <c r="G64" s="44"/>
      <c r="H64" s="44">
        <f t="shared" si="3"/>
        <v>0</v>
      </c>
      <c r="I64" s="47">
        <f t="shared" si="5"/>
        <v>9418.75</v>
      </c>
    </row>
    <row r="65" spans="1:9" ht="15">
      <c r="A65" s="43"/>
      <c r="B65" s="42"/>
      <c r="C65" s="42"/>
      <c r="D65" s="42"/>
      <c r="E65" s="44"/>
      <c r="F65" s="47">
        <f t="shared" si="4"/>
        <v>1375</v>
      </c>
      <c r="G65" s="44"/>
      <c r="H65" s="44">
        <f t="shared" si="3"/>
        <v>0</v>
      </c>
      <c r="I65" s="47">
        <f t="shared" si="5"/>
        <v>9418.75</v>
      </c>
    </row>
    <row r="66" spans="1:9" ht="15">
      <c r="A66" s="43"/>
      <c r="B66" s="42"/>
      <c r="C66" s="42"/>
      <c r="D66" s="42"/>
      <c r="E66" s="44"/>
      <c r="F66" s="47">
        <f t="shared" si="4"/>
        <v>1375</v>
      </c>
      <c r="G66" s="44"/>
      <c r="H66" s="44">
        <f t="shared" si="3"/>
        <v>0</v>
      </c>
      <c r="I66" s="47">
        <f t="shared" si="5"/>
        <v>9418.75</v>
      </c>
    </row>
    <row r="67" spans="1:9" ht="15">
      <c r="A67" s="43"/>
      <c r="B67" s="42"/>
      <c r="C67" s="42"/>
      <c r="D67" s="42"/>
      <c r="E67" s="44"/>
      <c r="F67" s="47">
        <f t="shared" si="4"/>
        <v>1375</v>
      </c>
      <c r="G67" s="44"/>
      <c r="H67" s="44">
        <f t="shared" si="3"/>
        <v>0</v>
      </c>
      <c r="I67" s="47">
        <f t="shared" si="5"/>
        <v>9418.75</v>
      </c>
    </row>
    <row r="68" spans="1:9" ht="15">
      <c r="A68" s="43"/>
      <c r="B68" s="42"/>
      <c r="C68" s="42"/>
      <c r="D68" s="42"/>
      <c r="E68" s="44"/>
      <c r="F68" s="47">
        <f t="shared" si="4"/>
        <v>1375</v>
      </c>
      <c r="G68" s="44"/>
      <c r="H68" s="44">
        <f t="shared" si="3"/>
        <v>0</v>
      </c>
      <c r="I68" s="47">
        <f t="shared" si="5"/>
        <v>9418.75</v>
      </c>
    </row>
    <row r="69" spans="1:9" ht="15">
      <c r="A69" s="43"/>
      <c r="B69" s="42"/>
      <c r="C69" s="42"/>
      <c r="D69" s="42"/>
      <c r="E69" s="44"/>
      <c r="F69" s="47">
        <f t="shared" si="4"/>
        <v>1375</v>
      </c>
      <c r="G69" s="44"/>
      <c r="H69" s="44">
        <f t="shared" si="3"/>
        <v>0</v>
      </c>
      <c r="I69" s="47">
        <f t="shared" si="5"/>
        <v>9418.75</v>
      </c>
    </row>
    <row r="70" spans="1:9" ht="15">
      <c r="A70" s="43"/>
      <c r="B70" s="42"/>
      <c r="C70" s="42"/>
      <c r="D70" s="42"/>
      <c r="E70" s="44"/>
      <c r="F70" s="47">
        <f t="shared" si="4"/>
        <v>1375</v>
      </c>
      <c r="G70" s="44"/>
      <c r="H70" s="44">
        <f t="shared" si="3"/>
        <v>0</v>
      </c>
      <c r="I70" s="47">
        <f t="shared" si="5"/>
        <v>9418.75</v>
      </c>
    </row>
    <row r="71" spans="1:9" ht="15">
      <c r="A71" s="43"/>
      <c r="B71" s="42"/>
      <c r="C71" s="42"/>
      <c r="D71" s="42"/>
      <c r="E71" s="44"/>
      <c r="F71" s="47">
        <f t="shared" si="4"/>
        <v>1375</v>
      </c>
      <c r="G71" s="44"/>
      <c r="H71" s="44">
        <f t="shared" si="3"/>
        <v>0</v>
      </c>
      <c r="I71" s="47">
        <f t="shared" si="5"/>
        <v>9418.75</v>
      </c>
    </row>
    <row r="72" spans="1:9" ht="15">
      <c r="A72" s="43"/>
      <c r="B72" s="42"/>
      <c r="C72" s="42"/>
      <c r="D72" s="42"/>
      <c r="E72" s="44"/>
      <c r="F72" s="47">
        <f t="shared" si="4"/>
        <v>1375</v>
      </c>
      <c r="G72" s="44"/>
      <c r="H72" s="44">
        <f t="shared" si="3"/>
        <v>0</v>
      </c>
      <c r="I72" s="47">
        <f t="shared" si="5"/>
        <v>9418.75</v>
      </c>
    </row>
    <row r="73" spans="1:9" ht="15">
      <c r="A73" s="43"/>
      <c r="B73" s="42"/>
      <c r="C73" s="42"/>
      <c r="D73" s="42"/>
      <c r="E73" s="44"/>
      <c r="F73" s="47">
        <f t="shared" si="4"/>
        <v>1375</v>
      </c>
      <c r="G73" s="44"/>
      <c r="H73" s="44">
        <f t="shared" si="3"/>
        <v>0</v>
      </c>
      <c r="I73" s="47">
        <f t="shared" si="5"/>
        <v>9418.75</v>
      </c>
    </row>
    <row r="74" spans="1:9" ht="15">
      <c r="A74" s="43"/>
      <c r="B74" s="42"/>
      <c r="C74" s="42"/>
      <c r="D74" s="42"/>
      <c r="E74" s="44"/>
      <c r="F74" s="47">
        <f t="shared" si="4"/>
        <v>1375</v>
      </c>
      <c r="G74" s="44"/>
      <c r="H74" s="44">
        <f t="shared" si="3"/>
        <v>0</v>
      </c>
      <c r="I74" s="47">
        <f t="shared" si="5"/>
        <v>9418.75</v>
      </c>
    </row>
    <row r="75" spans="1:9" ht="15">
      <c r="A75" s="43"/>
      <c r="B75" s="42"/>
      <c r="C75" s="42"/>
      <c r="D75" s="42"/>
      <c r="E75" s="44"/>
      <c r="F75" s="47">
        <f t="shared" si="4"/>
        <v>1375</v>
      </c>
      <c r="G75" s="44"/>
      <c r="H75" s="44">
        <f t="shared" si="3"/>
        <v>0</v>
      </c>
      <c r="I75" s="47">
        <f t="shared" si="5"/>
        <v>9418.75</v>
      </c>
    </row>
    <row r="76" spans="1:9" ht="15">
      <c r="A76" s="43"/>
      <c r="B76" s="42"/>
      <c r="C76" s="42"/>
      <c r="D76" s="42"/>
      <c r="E76" s="44"/>
      <c r="F76" s="47">
        <f t="shared" si="4"/>
        <v>1375</v>
      </c>
      <c r="G76" s="44"/>
      <c r="H76" s="44">
        <f t="shared" si="3"/>
        <v>0</v>
      </c>
      <c r="I76" s="47">
        <f t="shared" si="5"/>
        <v>9418.75</v>
      </c>
    </row>
    <row r="77" spans="1:9" ht="15">
      <c r="A77" s="43"/>
      <c r="B77" s="42"/>
      <c r="C77" s="42"/>
      <c r="D77" s="42"/>
      <c r="E77" s="44"/>
      <c r="F77" s="47">
        <f t="shared" si="4"/>
        <v>1375</v>
      </c>
      <c r="G77" s="44"/>
      <c r="H77" s="44">
        <f t="shared" si="3"/>
        <v>0</v>
      </c>
      <c r="I77" s="47">
        <f t="shared" si="5"/>
        <v>9418.75</v>
      </c>
    </row>
    <row r="78" spans="1:9" ht="15">
      <c r="A78" s="43"/>
      <c r="B78" s="42"/>
      <c r="C78" s="42"/>
      <c r="D78" s="42"/>
      <c r="E78" s="44"/>
      <c r="F78" s="47">
        <f t="shared" si="4"/>
        <v>1375</v>
      </c>
      <c r="G78" s="44"/>
      <c r="H78" s="44">
        <f t="shared" si="3"/>
        <v>0</v>
      </c>
      <c r="I78" s="47">
        <f t="shared" si="5"/>
        <v>9418.75</v>
      </c>
    </row>
    <row r="79" spans="1:9" ht="12.75" customHeight="1">
      <c r="A79" s="43"/>
      <c r="B79" s="42"/>
      <c r="C79" s="42"/>
      <c r="D79" s="42"/>
      <c r="E79" s="44"/>
      <c r="F79" s="47">
        <f t="shared" si="4"/>
        <v>1375</v>
      </c>
      <c r="G79" s="44"/>
      <c r="H79" s="44">
        <f t="shared" si="3"/>
        <v>0</v>
      </c>
      <c r="I79" s="47">
        <f t="shared" si="5"/>
        <v>9418.75</v>
      </c>
    </row>
    <row r="80" spans="1:9" ht="15" hidden="1">
      <c r="A80" s="43"/>
      <c r="B80" s="42"/>
      <c r="C80" s="42"/>
      <c r="D80" s="42"/>
      <c r="E80" s="44"/>
      <c r="F80" s="47">
        <f t="shared" si="4"/>
        <v>1375</v>
      </c>
      <c r="G80" s="44"/>
      <c r="H80" s="44">
        <f t="shared" si="3"/>
        <v>0</v>
      </c>
      <c r="I80" s="47">
        <f t="shared" si="5"/>
        <v>9418.75</v>
      </c>
    </row>
    <row r="81" spans="1:9" ht="15">
      <c r="A81" s="43"/>
      <c r="B81" s="42"/>
      <c r="C81" s="42"/>
      <c r="D81" s="42"/>
      <c r="E81" s="44"/>
      <c r="F81" s="47">
        <f t="shared" si="4"/>
        <v>1375</v>
      </c>
      <c r="G81" s="44"/>
      <c r="H81" s="44">
        <f t="shared" si="3"/>
        <v>0</v>
      </c>
      <c r="I81" s="47">
        <f t="shared" si="5"/>
        <v>9418.75</v>
      </c>
    </row>
    <row r="82" spans="1:9" ht="15.75" thickBot="1">
      <c r="A82" s="43"/>
      <c r="B82" s="42"/>
      <c r="C82" s="42"/>
      <c r="D82" s="42"/>
      <c r="E82" s="45"/>
      <c r="F82" s="49">
        <f t="shared" si="4"/>
        <v>1375</v>
      </c>
      <c r="G82" s="44"/>
      <c r="H82" s="45">
        <f t="shared" si="3"/>
        <v>0</v>
      </c>
      <c r="I82" s="49">
        <f t="shared" si="5"/>
        <v>9418.75</v>
      </c>
    </row>
    <row r="83" spans="1:9" ht="15">
      <c r="A83" s="43"/>
      <c r="B83" s="42"/>
      <c r="C83" s="42"/>
      <c r="D83" s="42"/>
      <c r="E83" s="44">
        <f>SUM(E54:E82)</f>
        <v>275</v>
      </c>
      <c r="F83" s="31">
        <f>D53-E83</f>
        <v>1375</v>
      </c>
      <c r="G83" s="44"/>
      <c r="H83" s="44">
        <f>SUM(H54:H82)</f>
        <v>1883.75</v>
      </c>
      <c r="I83" s="31">
        <f>G53-H83</f>
        <v>9418.75</v>
      </c>
    </row>
    <row r="84" spans="1:8" ht="15">
      <c r="A84" s="43"/>
      <c r="B84" s="42"/>
      <c r="C84" s="42"/>
      <c r="D84" s="42"/>
      <c r="E84" s="44"/>
      <c r="F84" s="40"/>
      <c r="G84" s="44"/>
      <c r="H84" s="44"/>
    </row>
    <row r="85" spans="1:9" ht="18.75">
      <c r="A85" s="94" t="str">
        <f>+A1</f>
        <v>PROYECTO "SISTEMA DE AGUA NUEVA AMERICA"</v>
      </c>
      <c r="B85" s="94"/>
      <c r="C85" s="94"/>
      <c r="D85" s="94"/>
      <c r="E85" s="94"/>
      <c r="F85" s="94"/>
      <c r="G85" s="94"/>
      <c r="H85" s="94"/>
      <c r="I85" s="94"/>
    </row>
    <row r="86" spans="1:9" ht="15.75">
      <c r="A86" s="95" t="str">
        <f>+A2</f>
        <v>*** INFORME ECONOMICO MES DE MAYO ***</v>
      </c>
      <c r="B86" s="95"/>
      <c r="C86" s="95"/>
      <c r="D86" s="95"/>
      <c r="E86" s="95"/>
      <c r="F86" s="95"/>
      <c r="G86" s="95"/>
      <c r="H86" s="95"/>
      <c r="I86" s="95"/>
    </row>
    <row r="87" spans="1:9" ht="15">
      <c r="A87" s="17"/>
      <c r="B87" s="17"/>
      <c r="C87" s="17"/>
      <c r="D87" s="18"/>
      <c r="E87" s="17"/>
      <c r="F87" s="18"/>
      <c r="G87" s="17"/>
      <c r="H87" s="19"/>
      <c r="I87" s="19"/>
    </row>
    <row r="88" spans="1:9" ht="15">
      <c r="A88" s="40"/>
      <c r="B88" s="40"/>
      <c r="C88" s="40"/>
      <c r="D88" s="40"/>
      <c r="E88" s="40"/>
      <c r="F88" s="40"/>
      <c r="G88" s="40"/>
      <c r="H88" s="23" t="s">
        <v>8</v>
      </c>
      <c r="I88" s="24">
        <f>+I49</f>
        <v>6.85</v>
      </c>
    </row>
    <row r="89" spans="1:7" ht="15">
      <c r="A89" s="40"/>
      <c r="B89" s="40"/>
      <c r="C89" s="40"/>
      <c r="D89" s="40"/>
      <c r="E89" s="40"/>
      <c r="F89" s="40"/>
      <c r="G89" s="40"/>
    </row>
    <row r="90" spans="1:9" ht="15">
      <c r="A90" s="96" t="s">
        <v>0</v>
      </c>
      <c r="B90" s="105" t="s">
        <v>9</v>
      </c>
      <c r="C90" s="68" t="s">
        <v>33</v>
      </c>
      <c r="D90" s="99" t="s">
        <v>6</v>
      </c>
      <c r="E90" s="100"/>
      <c r="F90" s="101"/>
      <c r="G90" s="102" t="s">
        <v>7</v>
      </c>
      <c r="H90" s="102"/>
      <c r="I90" s="102"/>
    </row>
    <row r="91" spans="1:9" ht="15">
      <c r="A91" s="96"/>
      <c r="B91" s="105"/>
      <c r="C91" s="7" t="s">
        <v>1</v>
      </c>
      <c r="D91" s="7" t="s">
        <v>2</v>
      </c>
      <c r="E91" s="8" t="s">
        <v>3</v>
      </c>
      <c r="F91" s="9" t="s">
        <v>4</v>
      </c>
      <c r="G91" s="7" t="s">
        <v>2</v>
      </c>
      <c r="H91" s="7" t="s">
        <v>5</v>
      </c>
      <c r="I91" s="7" t="s">
        <v>4</v>
      </c>
    </row>
    <row r="92" spans="1:9" ht="15">
      <c r="A92" s="43"/>
      <c r="B92" s="42"/>
      <c r="C92" s="35" t="str">
        <f>+C53</f>
        <v>Saldo al 31/04/2013</v>
      </c>
      <c r="D92" s="41">
        <f>+ABRIL!F217</f>
        <v>742</v>
      </c>
      <c r="E92" s="44"/>
      <c r="F92" s="26">
        <f>D92-E92</f>
        <v>742</v>
      </c>
      <c r="G92" s="27">
        <f>F92*I88</f>
        <v>5082.7</v>
      </c>
      <c r="H92" s="25"/>
      <c r="I92" s="26">
        <f>G92-H92</f>
        <v>5082.7</v>
      </c>
    </row>
    <row r="93" spans="1:9" ht="15">
      <c r="A93" s="43">
        <v>41404</v>
      </c>
      <c r="B93" s="42" t="s">
        <v>170</v>
      </c>
      <c r="C93" s="42" t="s">
        <v>196</v>
      </c>
      <c r="D93" s="42"/>
      <c r="E93" s="81">
        <v>10.93</v>
      </c>
      <c r="F93" s="47">
        <f aca="true" t="shared" si="6" ref="F93:F112">F92+D93-E93</f>
        <v>731.07</v>
      </c>
      <c r="G93" s="44"/>
      <c r="H93" s="44">
        <f aca="true" t="shared" si="7" ref="H93:H111">E93*$I$88</f>
        <v>74.87049999999999</v>
      </c>
      <c r="I93" s="47">
        <f>I92+G93-H93</f>
        <v>5007.8295</v>
      </c>
    </row>
    <row r="94" spans="1:9" ht="15">
      <c r="A94" s="43">
        <v>41404</v>
      </c>
      <c r="B94" s="42" t="s">
        <v>170</v>
      </c>
      <c r="C94" s="42" t="s">
        <v>197</v>
      </c>
      <c r="D94" s="42"/>
      <c r="E94" s="81">
        <v>1.75</v>
      </c>
      <c r="F94" s="47">
        <f t="shared" si="6"/>
        <v>729.32</v>
      </c>
      <c r="G94" s="44"/>
      <c r="H94" s="44">
        <f t="shared" si="7"/>
        <v>11.987499999999999</v>
      </c>
      <c r="I94" s="47">
        <f aca="true" t="shared" si="8" ref="I94:I112">I93+G94-H94</f>
        <v>4995.842</v>
      </c>
    </row>
    <row r="95" spans="1:9" ht="15">
      <c r="A95" s="43">
        <v>41404</v>
      </c>
      <c r="B95" s="42" t="s">
        <v>170</v>
      </c>
      <c r="C95" s="42" t="s">
        <v>198</v>
      </c>
      <c r="D95" s="42"/>
      <c r="E95" s="81">
        <v>2.62</v>
      </c>
      <c r="F95" s="47">
        <f t="shared" si="6"/>
        <v>726.7</v>
      </c>
      <c r="G95" s="44"/>
      <c r="H95" s="44">
        <f t="shared" si="7"/>
        <v>17.947</v>
      </c>
      <c r="I95" s="47">
        <f t="shared" si="8"/>
        <v>4977.8949999999995</v>
      </c>
    </row>
    <row r="96" spans="1:9" ht="15">
      <c r="A96" s="43">
        <v>41421</v>
      </c>
      <c r="B96" s="42" t="s">
        <v>171</v>
      </c>
      <c r="C96" s="42" t="s">
        <v>199</v>
      </c>
      <c r="D96" s="42"/>
      <c r="E96" s="81">
        <v>4.37</v>
      </c>
      <c r="F96" s="47">
        <f t="shared" si="6"/>
        <v>722.33</v>
      </c>
      <c r="G96" s="44"/>
      <c r="H96" s="44">
        <f t="shared" si="7"/>
        <v>29.9345</v>
      </c>
      <c r="I96" s="47">
        <f t="shared" si="8"/>
        <v>4947.960499999999</v>
      </c>
    </row>
    <row r="97" spans="1:9" ht="15">
      <c r="A97" s="43">
        <v>41422</v>
      </c>
      <c r="B97" s="42" t="s">
        <v>172</v>
      </c>
      <c r="C97" s="42" t="s">
        <v>199</v>
      </c>
      <c r="D97" s="42"/>
      <c r="E97" s="81">
        <v>1.46</v>
      </c>
      <c r="F97" s="47">
        <f t="shared" si="6"/>
        <v>720.87</v>
      </c>
      <c r="G97" s="44"/>
      <c r="H97" s="44">
        <f t="shared" si="7"/>
        <v>10.001</v>
      </c>
      <c r="I97" s="47">
        <f t="shared" si="8"/>
        <v>4937.959499999999</v>
      </c>
    </row>
    <row r="98" spans="1:9" ht="15">
      <c r="A98" s="43">
        <v>41422</v>
      </c>
      <c r="B98" s="42" t="s">
        <v>172</v>
      </c>
      <c r="C98" s="42" t="s">
        <v>200</v>
      </c>
      <c r="D98" s="42"/>
      <c r="E98" s="81">
        <v>3.5</v>
      </c>
      <c r="F98" s="47">
        <f t="shared" si="6"/>
        <v>717.37</v>
      </c>
      <c r="G98" s="44"/>
      <c r="H98" s="44">
        <f t="shared" si="7"/>
        <v>23.974999999999998</v>
      </c>
      <c r="I98" s="47">
        <f t="shared" si="8"/>
        <v>4913.984499999999</v>
      </c>
    </row>
    <row r="99" spans="1:9" ht="15">
      <c r="A99" s="43">
        <v>41422</v>
      </c>
      <c r="B99" s="42" t="s">
        <v>172</v>
      </c>
      <c r="C99" s="42" t="s">
        <v>201</v>
      </c>
      <c r="D99" s="42"/>
      <c r="E99" s="81">
        <v>1.46</v>
      </c>
      <c r="F99" s="47">
        <f t="shared" si="6"/>
        <v>715.91</v>
      </c>
      <c r="G99" s="44"/>
      <c r="H99" s="44">
        <f t="shared" si="7"/>
        <v>10.001</v>
      </c>
      <c r="I99" s="47">
        <f t="shared" si="8"/>
        <v>4903.9834999999985</v>
      </c>
    </row>
    <row r="100" spans="1:9" ht="15">
      <c r="A100" s="43">
        <v>41422</v>
      </c>
      <c r="B100" s="42" t="s">
        <v>172</v>
      </c>
      <c r="C100" s="42" t="s">
        <v>202</v>
      </c>
      <c r="D100" s="42"/>
      <c r="E100" s="81">
        <v>1.02</v>
      </c>
      <c r="F100" s="47">
        <f t="shared" si="6"/>
        <v>714.89</v>
      </c>
      <c r="G100" s="44"/>
      <c r="H100" s="44">
        <f t="shared" si="7"/>
        <v>6.987</v>
      </c>
      <c r="I100" s="47">
        <f t="shared" si="8"/>
        <v>4896.996499999998</v>
      </c>
    </row>
    <row r="101" spans="1:9" ht="15">
      <c r="A101" s="43">
        <v>41422</v>
      </c>
      <c r="B101" s="42" t="s">
        <v>172</v>
      </c>
      <c r="C101" s="42" t="s">
        <v>203</v>
      </c>
      <c r="D101" s="42"/>
      <c r="E101" s="81">
        <v>1.75</v>
      </c>
      <c r="F101" s="47">
        <f t="shared" si="6"/>
        <v>713.14</v>
      </c>
      <c r="G101" s="44"/>
      <c r="H101" s="44">
        <f t="shared" si="7"/>
        <v>11.987499999999999</v>
      </c>
      <c r="I101" s="47">
        <f t="shared" si="8"/>
        <v>4885.008999999998</v>
      </c>
    </row>
    <row r="102" spans="1:9" ht="15">
      <c r="A102" s="43">
        <v>41422</v>
      </c>
      <c r="B102" s="42" t="s">
        <v>172</v>
      </c>
      <c r="C102" s="42" t="s">
        <v>204</v>
      </c>
      <c r="D102" s="42"/>
      <c r="E102" s="81">
        <v>1.46</v>
      </c>
      <c r="F102" s="47">
        <f t="shared" si="6"/>
        <v>711.68</v>
      </c>
      <c r="G102" s="44"/>
      <c r="H102" s="44">
        <f t="shared" si="7"/>
        <v>10.001</v>
      </c>
      <c r="I102" s="47">
        <f t="shared" si="8"/>
        <v>4875.007999999998</v>
      </c>
    </row>
    <row r="103" spans="1:9" ht="15">
      <c r="A103" s="43">
        <v>41422</v>
      </c>
      <c r="B103" s="42" t="s">
        <v>173</v>
      </c>
      <c r="C103" s="42" t="s">
        <v>205</v>
      </c>
      <c r="D103" s="42"/>
      <c r="E103" s="81">
        <v>3.64</v>
      </c>
      <c r="F103" s="47">
        <f t="shared" si="6"/>
        <v>708.04</v>
      </c>
      <c r="G103" s="44"/>
      <c r="H103" s="44">
        <f t="shared" si="7"/>
        <v>24.934</v>
      </c>
      <c r="I103" s="47">
        <f t="shared" si="8"/>
        <v>4850.073999999998</v>
      </c>
    </row>
    <row r="104" spans="1:9" ht="15">
      <c r="A104" s="43">
        <v>41422</v>
      </c>
      <c r="B104" s="42" t="s">
        <v>173</v>
      </c>
      <c r="C104" s="42" t="s">
        <v>206</v>
      </c>
      <c r="D104" s="42"/>
      <c r="E104" s="81">
        <v>1.09</v>
      </c>
      <c r="F104" s="47">
        <f t="shared" si="6"/>
        <v>706.9499999999999</v>
      </c>
      <c r="G104" s="44"/>
      <c r="H104" s="44">
        <f t="shared" si="7"/>
        <v>7.4665</v>
      </c>
      <c r="I104" s="47">
        <f t="shared" si="8"/>
        <v>4842.607499999997</v>
      </c>
    </row>
    <row r="105" spans="1:9" ht="15">
      <c r="A105" s="43">
        <v>41422</v>
      </c>
      <c r="B105" s="42" t="s">
        <v>174</v>
      </c>
      <c r="C105" s="42" t="s">
        <v>207</v>
      </c>
      <c r="D105" s="42"/>
      <c r="E105" s="81">
        <v>3.06</v>
      </c>
      <c r="F105" s="47">
        <f t="shared" si="6"/>
        <v>703.89</v>
      </c>
      <c r="G105" s="44"/>
      <c r="H105" s="44">
        <f t="shared" si="7"/>
        <v>20.961</v>
      </c>
      <c r="I105" s="47">
        <f t="shared" si="8"/>
        <v>4821.646499999997</v>
      </c>
    </row>
    <row r="106" spans="1:9" ht="15">
      <c r="A106" s="43">
        <v>41422</v>
      </c>
      <c r="B106" s="42" t="s">
        <v>174</v>
      </c>
      <c r="C106" s="42" t="s">
        <v>208</v>
      </c>
      <c r="D106" s="42"/>
      <c r="E106" s="82">
        <v>7.29</v>
      </c>
      <c r="F106" s="47">
        <f t="shared" si="6"/>
        <v>696.6</v>
      </c>
      <c r="G106" s="44"/>
      <c r="H106" s="44">
        <f t="shared" si="7"/>
        <v>49.936499999999995</v>
      </c>
      <c r="I106" s="47">
        <f t="shared" si="8"/>
        <v>4771.709999999997</v>
      </c>
    </row>
    <row r="107" spans="1:9" ht="15">
      <c r="A107" s="43"/>
      <c r="B107" s="42"/>
      <c r="C107" s="42"/>
      <c r="D107" s="42"/>
      <c r="E107" s="44"/>
      <c r="F107" s="47">
        <f t="shared" si="6"/>
        <v>696.6</v>
      </c>
      <c r="G107" s="44"/>
      <c r="H107" s="44">
        <f t="shared" si="7"/>
        <v>0</v>
      </c>
      <c r="I107" s="47">
        <f t="shared" si="8"/>
        <v>4771.709999999997</v>
      </c>
    </row>
    <row r="108" spans="1:9" ht="15">
      <c r="A108" s="43"/>
      <c r="B108" s="42"/>
      <c r="C108" s="42"/>
      <c r="D108" s="42"/>
      <c r="E108" s="48"/>
      <c r="F108" s="47">
        <f t="shared" si="6"/>
        <v>696.6</v>
      </c>
      <c r="G108" s="44"/>
      <c r="H108" s="44">
        <f t="shared" si="7"/>
        <v>0</v>
      </c>
      <c r="I108" s="47">
        <f t="shared" si="8"/>
        <v>4771.709999999997</v>
      </c>
    </row>
    <row r="109" spans="1:9" ht="15">
      <c r="A109" s="43"/>
      <c r="B109" s="42"/>
      <c r="C109" s="42"/>
      <c r="D109" s="42"/>
      <c r="E109" s="44"/>
      <c r="F109" s="47">
        <f t="shared" si="6"/>
        <v>696.6</v>
      </c>
      <c r="G109" s="44"/>
      <c r="H109" s="44">
        <f t="shared" si="7"/>
        <v>0</v>
      </c>
      <c r="I109" s="47">
        <f t="shared" si="8"/>
        <v>4771.709999999997</v>
      </c>
    </row>
    <row r="110" spans="1:9" ht="18.75" customHeight="1">
      <c r="A110" s="43"/>
      <c r="B110" s="42"/>
      <c r="C110" s="42"/>
      <c r="D110" s="42"/>
      <c r="E110" s="44"/>
      <c r="F110" s="47">
        <f t="shared" si="6"/>
        <v>696.6</v>
      </c>
      <c r="G110" s="44"/>
      <c r="H110" s="44">
        <f t="shared" si="7"/>
        <v>0</v>
      </c>
      <c r="I110" s="47">
        <f t="shared" si="8"/>
        <v>4771.709999999997</v>
      </c>
    </row>
    <row r="111" spans="1:9" ht="15">
      <c r="A111" s="43"/>
      <c r="B111" s="42"/>
      <c r="C111" s="42"/>
      <c r="D111" s="42"/>
      <c r="E111" s="44"/>
      <c r="F111" s="47">
        <f t="shared" si="6"/>
        <v>696.6</v>
      </c>
      <c r="G111" s="48"/>
      <c r="H111" s="48">
        <f t="shared" si="7"/>
        <v>0</v>
      </c>
      <c r="I111" s="47">
        <f t="shared" si="8"/>
        <v>4771.709999999997</v>
      </c>
    </row>
    <row r="112" spans="1:9" ht="15">
      <c r="A112" s="43"/>
      <c r="B112" s="42"/>
      <c r="C112" s="42"/>
      <c r="D112" s="42"/>
      <c r="E112" s="48"/>
      <c r="F112" s="47">
        <f t="shared" si="6"/>
        <v>696.6</v>
      </c>
      <c r="G112" s="48"/>
      <c r="H112" s="48">
        <f>E112*$I$88</f>
        <v>0</v>
      </c>
      <c r="I112" s="47">
        <f t="shared" si="8"/>
        <v>4771.709999999997</v>
      </c>
    </row>
    <row r="113" spans="1:9" ht="15">
      <c r="A113" s="43"/>
      <c r="B113" s="42"/>
      <c r="C113" s="42"/>
      <c r="D113" s="42"/>
      <c r="E113" s="44"/>
      <c r="F113" s="47">
        <f>F112+D113-E113</f>
        <v>696.6</v>
      </c>
      <c r="G113" s="48"/>
      <c r="H113" s="48">
        <f>E113*$I$88</f>
        <v>0</v>
      </c>
      <c r="I113" s="47">
        <f>I112+G113-H113</f>
        <v>4771.709999999997</v>
      </c>
    </row>
    <row r="114" spans="1:9" ht="15">
      <c r="A114" s="43"/>
      <c r="B114" s="42"/>
      <c r="C114" s="42"/>
      <c r="D114" s="42"/>
      <c r="E114" s="44"/>
      <c r="F114" s="47">
        <f>F113+D114-E114</f>
        <v>696.6</v>
      </c>
      <c r="G114" s="48"/>
      <c r="H114" s="48">
        <f>E114*$I$88</f>
        <v>0</v>
      </c>
      <c r="I114" s="47">
        <f>I113+G114-H114</f>
        <v>4771.709999999997</v>
      </c>
    </row>
    <row r="115" spans="1:9" ht="15.75" thickBot="1">
      <c r="A115" s="43"/>
      <c r="B115" s="42"/>
      <c r="C115" s="42"/>
      <c r="D115" s="42"/>
      <c r="E115" s="45"/>
      <c r="F115" s="49">
        <f>F114+D115-E115</f>
        <v>696.6</v>
      </c>
      <c r="G115" s="45"/>
      <c r="H115" s="45">
        <f>E115*$I$88</f>
        <v>0</v>
      </c>
      <c r="I115" s="49">
        <f>I114+G115-H115</f>
        <v>4771.709999999997</v>
      </c>
    </row>
    <row r="116" spans="1:9" ht="15">
      <c r="A116" s="43"/>
      <c r="B116" s="42"/>
      <c r="C116" s="42"/>
      <c r="D116" s="42"/>
      <c r="E116" s="44">
        <f>SUM(E93:E115)</f>
        <v>45.400000000000006</v>
      </c>
      <c r="F116" s="31">
        <f>D92-E116</f>
        <v>696.6</v>
      </c>
      <c r="G116" s="32"/>
      <c r="H116" s="33">
        <f>SUM(H93:H115)</f>
        <v>310.99</v>
      </c>
      <c r="I116" s="31">
        <f>G92-H116</f>
        <v>4771.71</v>
      </c>
    </row>
    <row r="117" spans="1:7" ht="15">
      <c r="A117" s="43"/>
      <c r="B117" s="42"/>
      <c r="C117" s="42"/>
      <c r="D117" s="42"/>
      <c r="E117" s="44"/>
      <c r="F117" s="40"/>
      <c r="G117" s="40"/>
    </row>
    <row r="118" spans="1:7" ht="15">
      <c r="A118" s="43"/>
      <c r="B118" s="42"/>
      <c r="C118" s="42"/>
      <c r="D118" s="42"/>
      <c r="E118" s="44"/>
      <c r="F118" s="40"/>
      <c r="G118" s="40"/>
    </row>
    <row r="119" spans="1:7" ht="15">
      <c r="A119" s="43"/>
      <c r="B119" s="42"/>
      <c r="C119" s="42"/>
      <c r="D119" s="42"/>
      <c r="E119" s="44"/>
      <c r="F119" s="40"/>
      <c r="G119" s="40"/>
    </row>
    <row r="120" spans="1:7" ht="15">
      <c r="A120" s="43"/>
      <c r="B120" s="42"/>
      <c r="C120" s="42"/>
      <c r="D120" s="42"/>
      <c r="E120" s="44"/>
      <c r="F120" s="40"/>
      <c r="G120" s="40"/>
    </row>
    <row r="121" spans="1:7" ht="15">
      <c r="A121" s="43"/>
      <c r="B121" s="42"/>
      <c r="C121" s="42"/>
      <c r="D121" s="42"/>
      <c r="E121" s="44"/>
      <c r="F121" s="40"/>
      <c r="G121" s="40"/>
    </row>
    <row r="122" spans="1:7" ht="15">
      <c r="A122" s="43"/>
      <c r="B122" s="42"/>
      <c r="C122" s="42"/>
      <c r="D122" s="42"/>
      <c r="E122" s="44"/>
      <c r="F122" s="40"/>
      <c r="G122" s="40"/>
    </row>
    <row r="123" spans="1:7" ht="15">
      <c r="A123" s="43"/>
      <c r="B123" s="42"/>
      <c r="C123" s="42"/>
      <c r="D123" s="42"/>
      <c r="E123" s="44"/>
      <c r="F123" s="40" t="s">
        <v>30</v>
      </c>
      <c r="G123" s="40"/>
    </row>
    <row r="124" spans="1:7" ht="15">
      <c r="A124" s="43"/>
      <c r="B124" s="42"/>
      <c r="C124" s="42"/>
      <c r="D124" s="42"/>
      <c r="E124" s="44"/>
      <c r="F124" s="40"/>
      <c r="G124" s="40"/>
    </row>
    <row r="125" spans="1:7" ht="15">
      <c r="A125" s="43"/>
      <c r="B125" s="42"/>
      <c r="C125" s="42"/>
      <c r="D125" s="42"/>
      <c r="E125" s="44"/>
      <c r="F125" s="40"/>
      <c r="G125" s="40"/>
    </row>
    <row r="126" spans="1:9" ht="18.75">
      <c r="A126" s="94" t="str">
        <f>+A1</f>
        <v>PROYECTO "SISTEMA DE AGUA NUEVA AMERICA"</v>
      </c>
      <c r="B126" s="94"/>
      <c r="C126" s="94"/>
      <c r="D126" s="94"/>
      <c r="E126" s="94"/>
      <c r="F126" s="94"/>
      <c r="G126" s="94"/>
      <c r="H126" s="94"/>
      <c r="I126" s="94"/>
    </row>
    <row r="127" spans="1:9" ht="15.75">
      <c r="A127" s="95" t="str">
        <f>+A2</f>
        <v>*** INFORME ECONOMICO MES DE MAYO ***</v>
      </c>
      <c r="B127" s="95"/>
      <c r="C127" s="95"/>
      <c r="D127" s="95"/>
      <c r="E127" s="95"/>
      <c r="F127" s="95"/>
      <c r="G127" s="34"/>
      <c r="H127" s="34"/>
      <c r="I127" s="34"/>
    </row>
    <row r="128" spans="1:8" ht="15">
      <c r="A128" s="17"/>
      <c r="B128" s="17"/>
      <c r="C128" s="17"/>
      <c r="D128" s="18"/>
      <c r="E128" s="17"/>
      <c r="F128" s="40"/>
      <c r="G128" s="44"/>
      <c r="H128" s="44"/>
    </row>
    <row r="129" spans="1:9" ht="15">
      <c r="A129" s="40"/>
      <c r="B129" s="40"/>
      <c r="C129" s="40"/>
      <c r="D129" s="40"/>
      <c r="E129" s="40"/>
      <c r="F129" s="40"/>
      <c r="G129" s="40"/>
      <c r="H129" s="23" t="s">
        <v>8</v>
      </c>
      <c r="I129" s="24">
        <f>+I88</f>
        <v>6.85</v>
      </c>
    </row>
    <row r="130" spans="1:7" ht="15">
      <c r="A130" s="40"/>
      <c r="B130" s="40"/>
      <c r="C130" s="40"/>
      <c r="D130" s="40"/>
      <c r="E130" s="40"/>
      <c r="F130" s="40"/>
      <c r="G130" s="40"/>
    </row>
    <row r="131" spans="1:9" ht="15">
      <c r="A131" s="96" t="s">
        <v>0</v>
      </c>
      <c r="B131" s="105" t="s">
        <v>9</v>
      </c>
      <c r="C131" s="68" t="s">
        <v>34</v>
      </c>
      <c r="D131" s="99" t="s">
        <v>6</v>
      </c>
      <c r="E131" s="100"/>
      <c r="F131" s="101"/>
      <c r="G131" s="102" t="s">
        <v>7</v>
      </c>
      <c r="H131" s="102"/>
      <c r="I131" s="102"/>
    </row>
    <row r="132" spans="1:9" ht="15">
      <c r="A132" s="96"/>
      <c r="B132" s="105"/>
      <c r="C132" s="7" t="s">
        <v>1</v>
      </c>
      <c r="D132" s="7" t="s">
        <v>2</v>
      </c>
      <c r="E132" s="8" t="s">
        <v>3</v>
      </c>
      <c r="F132" s="9" t="s">
        <v>4</v>
      </c>
      <c r="G132" s="7" t="s">
        <v>2</v>
      </c>
      <c r="H132" s="7" t="s">
        <v>5</v>
      </c>
      <c r="I132" s="7" t="s">
        <v>4</v>
      </c>
    </row>
    <row r="133" spans="1:9" ht="15">
      <c r="A133" s="43"/>
      <c r="B133" s="42"/>
      <c r="C133" s="35" t="str">
        <f>+C92</f>
        <v>Saldo al 31/04/2013</v>
      </c>
      <c r="D133" s="41">
        <f>+ABRIL!F218</f>
        <v>12061.62390670554</v>
      </c>
      <c r="E133" s="44"/>
      <c r="F133" s="26">
        <f>D133-E133</f>
        <v>12061.62390670554</v>
      </c>
      <c r="G133" s="27">
        <f>F133*I129</f>
        <v>82622.12376093294</v>
      </c>
      <c r="H133" s="25"/>
      <c r="I133" s="26">
        <f>G133-H133</f>
        <v>82622.12376093294</v>
      </c>
    </row>
    <row r="134" spans="1:9" ht="15">
      <c r="A134" s="43"/>
      <c r="B134" s="42"/>
      <c r="C134" s="42"/>
      <c r="D134" s="42"/>
      <c r="E134" s="44"/>
      <c r="F134" s="47">
        <f aca="true" t="shared" si="9" ref="F134:F141">F133+D134-E134</f>
        <v>12061.62390670554</v>
      </c>
      <c r="G134" s="44"/>
      <c r="H134" s="44">
        <f aca="true" t="shared" si="10" ref="H134:H141">E134*$I$4</f>
        <v>0</v>
      </c>
      <c r="I134" s="47">
        <f aca="true" t="shared" si="11" ref="I134:I141">I133+G134-H134</f>
        <v>82622.12376093294</v>
      </c>
    </row>
    <row r="135" spans="1:9" ht="15">
      <c r="A135" s="43"/>
      <c r="B135" s="42"/>
      <c r="C135" s="42"/>
      <c r="D135" s="42"/>
      <c r="E135" s="48"/>
      <c r="F135" s="47">
        <f t="shared" si="9"/>
        <v>12061.62390670554</v>
      </c>
      <c r="G135" s="44"/>
      <c r="H135" s="44">
        <f t="shared" si="10"/>
        <v>0</v>
      </c>
      <c r="I135" s="47">
        <f t="shared" si="11"/>
        <v>82622.12376093294</v>
      </c>
    </row>
    <row r="136" spans="1:9" ht="15">
      <c r="A136" s="43"/>
      <c r="B136" s="42"/>
      <c r="C136" s="42"/>
      <c r="D136" s="42"/>
      <c r="E136" s="44"/>
      <c r="F136" s="47">
        <f t="shared" si="9"/>
        <v>12061.62390670554</v>
      </c>
      <c r="G136" s="44"/>
      <c r="H136" s="44">
        <f t="shared" si="10"/>
        <v>0</v>
      </c>
      <c r="I136" s="47">
        <f t="shared" si="11"/>
        <v>82622.12376093294</v>
      </c>
    </row>
    <row r="137" spans="1:9" ht="15">
      <c r="A137" s="43"/>
      <c r="B137" s="42"/>
      <c r="C137" s="42"/>
      <c r="D137" s="42"/>
      <c r="E137" s="48"/>
      <c r="F137" s="26">
        <f t="shared" si="9"/>
        <v>12061.62390670554</v>
      </c>
      <c r="G137" s="48"/>
      <c r="H137" s="48">
        <f t="shared" si="10"/>
        <v>0</v>
      </c>
      <c r="I137" s="26">
        <f t="shared" si="11"/>
        <v>82622.12376093294</v>
      </c>
    </row>
    <row r="138" spans="1:9" ht="15">
      <c r="A138" s="43"/>
      <c r="B138" s="42"/>
      <c r="C138" s="42"/>
      <c r="D138" s="42"/>
      <c r="E138" s="44"/>
      <c r="F138" s="47">
        <f t="shared" si="9"/>
        <v>12061.62390670554</v>
      </c>
      <c r="G138" s="44"/>
      <c r="H138" s="44">
        <f t="shared" si="10"/>
        <v>0</v>
      </c>
      <c r="I138" s="47">
        <f t="shared" si="11"/>
        <v>82622.12376093294</v>
      </c>
    </row>
    <row r="139" spans="1:9" ht="15">
      <c r="A139" s="43"/>
      <c r="B139" s="42"/>
      <c r="C139" s="42"/>
      <c r="D139" s="42"/>
      <c r="E139" s="48"/>
      <c r="F139" s="47">
        <f t="shared" si="9"/>
        <v>12061.62390670554</v>
      </c>
      <c r="G139" s="44"/>
      <c r="H139" s="44">
        <f t="shared" si="10"/>
        <v>0</v>
      </c>
      <c r="I139" s="47">
        <f t="shared" si="11"/>
        <v>82622.12376093294</v>
      </c>
    </row>
    <row r="140" spans="1:9" ht="15">
      <c r="A140" s="43"/>
      <c r="B140" s="42"/>
      <c r="C140" s="42"/>
      <c r="D140" s="42"/>
      <c r="E140" s="44"/>
      <c r="F140" s="47">
        <f t="shared" si="9"/>
        <v>12061.62390670554</v>
      </c>
      <c r="G140" s="44"/>
      <c r="H140" s="44">
        <f t="shared" si="10"/>
        <v>0</v>
      </c>
      <c r="I140" s="47">
        <f t="shared" si="11"/>
        <v>82622.12376093294</v>
      </c>
    </row>
    <row r="141" spans="1:9" ht="15.75" thickBot="1">
      <c r="A141" s="43"/>
      <c r="B141" s="42"/>
      <c r="C141" s="42"/>
      <c r="D141" s="42"/>
      <c r="E141" s="45"/>
      <c r="F141" s="49">
        <f t="shared" si="9"/>
        <v>12061.62390670554</v>
      </c>
      <c r="G141" s="44"/>
      <c r="H141" s="45">
        <f t="shared" si="10"/>
        <v>0</v>
      </c>
      <c r="I141" s="49">
        <f t="shared" si="11"/>
        <v>82622.12376093294</v>
      </c>
    </row>
    <row r="142" spans="1:9" ht="15">
      <c r="A142" s="43"/>
      <c r="B142" s="42"/>
      <c r="C142" s="42"/>
      <c r="D142" s="42"/>
      <c r="E142" s="44">
        <f>SUM(E134:E141)</f>
        <v>0</v>
      </c>
      <c r="F142" s="47">
        <v>0</v>
      </c>
      <c r="G142" s="44"/>
      <c r="H142" s="44">
        <f>SUM(H134:H141)</f>
        <v>0</v>
      </c>
      <c r="I142" s="14">
        <f>G133-H142</f>
        <v>82622.12376093294</v>
      </c>
    </row>
    <row r="143" spans="1:8" ht="15">
      <c r="A143" s="43"/>
      <c r="B143" s="42"/>
      <c r="C143" s="42"/>
      <c r="D143" s="42"/>
      <c r="E143" s="44"/>
      <c r="F143" s="40"/>
      <c r="G143" s="44"/>
      <c r="H143" s="44"/>
    </row>
    <row r="144" spans="1:8" ht="15">
      <c r="A144" s="43"/>
      <c r="B144" s="42"/>
      <c r="C144" s="42"/>
      <c r="D144" s="42"/>
      <c r="E144" s="44"/>
      <c r="F144" s="40"/>
      <c r="G144" s="44"/>
      <c r="H144" s="44"/>
    </row>
    <row r="145" spans="1:8" ht="15">
      <c r="A145" s="43"/>
      <c r="B145" s="42"/>
      <c r="C145" s="42"/>
      <c r="D145" s="42"/>
      <c r="E145" s="44"/>
      <c r="F145" s="40"/>
      <c r="G145" s="44"/>
      <c r="H145" s="44"/>
    </row>
    <row r="146" spans="1:9" ht="18.75">
      <c r="A146" s="43"/>
      <c r="B146" s="42"/>
      <c r="C146" s="42"/>
      <c r="D146" s="42"/>
      <c r="E146" s="44"/>
      <c r="F146" s="66"/>
      <c r="G146" s="66"/>
      <c r="H146" s="66"/>
      <c r="I146" s="66"/>
    </row>
    <row r="147" spans="1:9" ht="15.75">
      <c r="A147" s="43"/>
      <c r="B147" s="42"/>
      <c r="C147" s="42"/>
      <c r="D147" s="42"/>
      <c r="E147" s="44"/>
      <c r="F147" s="67"/>
      <c r="G147" s="67"/>
      <c r="H147" s="67"/>
      <c r="I147" s="67"/>
    </row>
    <row r="148" spans="1:9" ht="15">
      <c r="A148" s="43"/>
      <c r="B148" s="42"/>
      <c r="C148" s="42"/>
      <c r="D148" s="42"/>
      <c r="E148" s="44"/>
      <c r="F148" s="18"/>
      <c r="G148" s="17"/>
      <c r="H148" s="19"/>
      <c r="I148" s="19"/>
    </row>
    <row r="149" spans="1:7" ht="15">
      <c r="A149" s="43"/>
      <c r="B149" s="42"/>
      <c r="C149" s="42"/>
      <c r="D149" s="42"/>
      <c r="E149" s="44"/>
      <c r="F149" s="40"/>
      <c r="G149" s="40"/>
    </row>
    <row r="150" spans="1:7" ht="15">
      <c r="A150" s="43"/>
      <c r="B150" s="42"/>
      <c r="C150" s="42"/>
      <c r="D150" s="42"/>
      <c r="E150" s="44"/>
      <c r="F150" s="40"/>
      <c r="G150" s="40"/>
    </row>
    <row r="151" spans="1:7" ht="15">
      <c r="A151" s="43"/>
      <c r="B151" s="42"/>
      <c r="C151" s="42"/>
      <c r="D151" s="42"/>
      <c r="E151" s="44"/>
      <c r="F151" s="40"/>
      <c r="G151" s="40"/>
    </row>
    <row r="152" spans="1:7" ht="15">
      <c r="A152" s="43"/>
      <c r="B152" s="42"/>
      <c r="C152" s="42"/>
      <c r="D152" s="42"/>
      <c r="E152" s="44"/>
      <c r="F152" s="40"/>
      <c r="G152" s="40"/>
    </row>
    <row r="153" spans="1:7" ht="15">
      <c r="A153" s="43"/>
      <c r="B153" s="42"/>
      <c r="C153" s="42"/>
      <c r="D153" s="42"/>
      <c r="E153" s="44"/>
      <c r="F153" s="40"/>
      <c r="G153" s="40"/>
    </row>
    <row r="154" spans="1:7" ht="15">
      <c r="A154" s="43"/>
      <c r="B154" s="42"/>
      <c r="C154" s="42"/>
      <c r="D154" s="42"/>
      <c r="E154" s="44"/>
      <c r="F154" s="40"/>
      <c r="G154" s="40"/>
    </row>
    <row r="155" spans="1:7" ht="15">
      <c r="A155" s="43"/>
      <c r="B155" s="42"/>
      <c r="C155" s="42"/>
      <c r="D155" s="42"/>
      <c r="E155" s="44"/>
      <c r="F155" s="40"/>
      <c r="G155" s="40"/>
    </row>
    <row r="156" spans="1:7" ht="15">
      <c r="A156" s="43"/>
      <c r="B156" s="42"/>
      <c r="C156" s="42"/>
      <c r="D156" s="42"/>
      <c r="E156" s="44"/>
      <c r="F156" s="40"/>
      <c r="G156" s="40"/>
    </row>
    <row r="157" spans="1:7" ht="15">
      <c r="A157" s="43"/>
      <c r="B157" s="42"/>
      <c r="C157" s="42"/>
      <c r="D157" s="42"/>
      <c r="E157" s="44"/>
      <c r="F157" s="40"/>
      <c r="G157" s="40"/>
    </row>
    <row r="158" spans="1:7" ht="15">
      <c r="A158" s="43"/>
      <c r="B158" s="42"/>
      <c r="C158" s="42"/>
      <c r="D158" s="42"/>
      <c r="E158" s="44"/>
      <c r="F158" s="40"/>
      <c r="G158" s="40"/>
    </row>
    <row r="159" spans="1:9" ht="18.75">
      <c r="A159" s="94" t="str">
        <f>+A1</f>
        <v>PROYECTO "SISTEMA DE AGUA NUEVA AMERICA"</v>
      </c>
      <c r="B159" s="94"/>
      <c r="C159" s="94"/>
      <c r="D159" s="94"/>
      <c r="E159" s="94"/>
      <c r="F159" s="94"/>
      <c r="G159" s="94"/>
      <c r="H159" s="94"/>
      <c r="I159" s="94"/>
    </row>
    <row r="160" spans="1:9" ht="15.75">
      <c r="A160" s="95" t="str">
        <f>+A2</f>
        <v>*** INFORME ECONOMICO MES DE MAYO ***</v>
      </c>
      <c r="B160" s="95"/>
      <c r="C160" s="95"/>
      <c r="D160" s="95"/>
      <c r="E160" s="95"/>
      <c r="F160" s="95"/>
      <c r="G160" s="34"/>
      <c r="H160" s="34"/>
      <c r="I160" s="34"/>
    </row>
    <row r="161" spans="1:7" ht="15">
      <c r="A161" s="17"/>
      <c r="B161" s="17"/>
      <c r="C161" s="17"/>
      <c r="D161" s="18"/>
      <c r="E161" s="17"/>
      <c r="F161" s="40"/>
      <c r="G161" s="40"/>
    </row>
    <row r="162" spans="1:9" ht="15">
      <c r="A162" s="40"/>
      <c r="B162" s="40"/>
      <c r="C162" s="40"/>
      <c r="D162" s="40"/>
      <c r="E162" s="40"/>
      <c r="F162" s="40"/>
      <c r="G162" s="40"/>
      <c r="H162" s="23" t="s">
        <v>8</v>
      </c>
      <c r="I162" s="24">
        <f>+I129</f>
        <v>6.85</v>
      </c>
    </row>
    <row r="163" spans="1:7" ht="15">
      <c r="A163" s="40"/>
      <c r="B163" s="40"/>
      <c r="C163" s="40"/>
      <c r="D163" s="40"/>
      <c r="E163" s="40"/>
      <c r="F163" s="40"/>
      <c r="G163" s="40"/>
    </row>
    <row r="164" spans="1:9" ht="15">
      <c r="A164" s="96" t="s">
        <v>0</v>
      </c>
      <c r="B164" s="105" t="s">
        <v>9</v>
      </c>
      <c r="C164" s="68" t="s">
        <v>11</v>
      </c>
      <c r="D164" s="99" t="s">
        <v>6</v>
      </c>
      <c r="E164" s="100"/>
      <c r="F164" s="101"/>
      <c r="G164" s="102" t="s">
        <v>7</v>
      </c>
      <c r="H164" s="102"/>
      <c r="I164" s="102"/>
    </row>
    <row r="165" spans="1:9" ht="15">
      <c r="A165" s="96"/>
      <c r="B165" s="105"/>
      <c r="C165" s="7" t="s">
        <v>1</v>
      </c>
      <c r="D165" s="7" t="s">
        <v>2</v>
      </c>
      <c r="E165" s="8" t="s">
        <v>3</v>
      </c>
      <c r="F165" s="9" t="s">
        <v>4</v>
      </c>
      <c r="G165" s="7" t="s">
        <v>2</v>
      </c>
      <c r="H165" s="7" t="s">
        <v>5</v>
      </c>
      <c r="I165" s="7" t="s">
        <v>4</v>
      </c>
    </row>
    <row r="166" spans="1:9" ht="15">
      <c r="A166" s="43"/>
      <c r="B166" s="42"/>
      <c r="C166" s="35" t="str">
        <f>+C133</f>
        <v>Saldo al 31/04/2013</v>
      </c>
      <c r="D166" s="41">
        <f>+ABRIL!F219</f>
        <v>822.9599999999999</v>
      </c>
      <c r="E166" s="44"/>
      <c r="F166" s="26">
        <f>D166-E166</f>
        <v>822.9599999999999</v>
      </c>
      <c r="G166" s="27">
        <f>D166*$I$162</f>
        <v>5637.275999999999</v>
      </c>
      <c r="H166" s="25"/>
      <c r="I166" s="26">
        <f>G166-H166</f>
        <v>5637.275999999999</v>
      </c>
    </row>
    <row r="167" spans="1:9" ht="15">
      <c r="A167" s="43">
        <v>41402</v>
      </c>
      <c r="B167" s="42" t="s">
        <v>175</v>
      </c>
      <c r="C167" s="42" t="s">
        <v>42</v>
      </c>
      <c r="D167" s="42"/>
      <c r="E167" s="81">
        <v>14.58</v>
      </c>
      <c r="F167" s="47">
        <f>F166+D167-E167</f>
        <v>808.3799999999999</v>
      </c>
      <c r="G167" s="27"/>
      <c r="H167" s="44">
        <f>E167*$I$4</f>
        <v>99.87299999999999</v>
      </c>
      <c r="I167" s="47">
        <f>I166+G167-H167</f>
        <v>5537.402999999999</v>
      </c>
    </row>
    <row r="168" spans="1:9" ht="15">
      <c r="A168" s="43">
        <v>41408</v>
      </c>
      <c r="B168" s="42" t="s">
        <v>176</v>
      </c>
      <c r="C168" s="42" t="s">
        <v>209</v>
      </c>
      <c r="D168" s="42"/>
      <c r="E168" s="81">
        <v>2.91</v>
      </c>
      <c r="F168" s="47">
        <f>F167+D168-E168</f>
        <v>805.4699999999999</v>
      </c>
      <c r="G168" s="27"/>
      <c r="H168" s="44">
        <f>E168*$I$4</f>
        <v>19.9335</v>
      </c>
      <c r="I168" s="47">
        <f>I167+G168-H168</f>
        <v>5517.469499999999</v>
      </c>
    </row>
    <row r="169" spans="1:9" ht="15">
      <c r="A169" s="43">
        <v>41408</v>
      </c>
      <c r="B169" s="42" t="s">
        <v>177</v>
      </c>
      <c r="C169" s="42" t="s">
        <v>210</v>
      </c>
      <c r="D169" s="42"/>
      <c r="E169" s="81">
        <v>0.44</v>
      </c>
      <c r="F169" s="47">
        <f>F168+D169-E169</f>
        <v>805.0299999999999</v>
      </c>
      <c r="G169" s="44"/>
      <c r="H169" s="44">
        <f>E169*$I$4</f>
        <v>3.014</v>
      </c>
      <c r="I169" s="47">
        <f>I168+G169-H169</f>
        <v>5514.455499999999</v>
      </c>
    </row>
    <row r="170" spans="1:9" ht="15">
      <c r="A170" s="43">
        <v>41413</v>
      </c>
      <c r="B170" s="42" t="s">
        <v>178</v>
      </c>
      <c r="C170" s="42" t="s">
        <v>211</v>
      </c>
      <c r="D170" s="42"/>
      <c r="E170" s="81">
        <v>0.15</v>
      </c>
      <c r="F170" s="47">
        <f aca="true" t="shared" si="12" ref="F170:F179">F169+D170-E170</f>
        <v>804.8799999999999</v>
      </c>
      <c r="G170" s="44"/>
      <c r="H170" s="44">
        <f aca="true" t="shared" si="13" ref="H170:H179">E170*$I$4</f>
        <v>1.0274999999999999</v>
      </c>
      <c r="I170" s="47">
        <f aca="true" t="shared" si="14" ref="I170:I179">I169+G170-H170</f>
        <v>5513.427999999999</v>
      </c>
    </row>
    <row r="171" spans="1:9" ht="15">
      <c r="A171" s="43">
        <v>41415</v>
      </c>
      <c r="B171" s="42" t="s">
        <v>179</v>
      </c>
      <c r="C171" s="42" t="s">
        <v>211</v>
      </c>
      <c r="D171" s="42"/>
      <c r="E171" s="81">
        <v>0.44</v>
      </c>
      <c r="F171" s="47">
        <f t="shared" si="12"/>
        <v>804.4399999999998</v>
      </c>
      <c r="G171" s="44"/>
      <c r="H171" s="44">
        <f t="shared" si="13"/>
        <v>3.014</v>
      </c>
      <c r="I171" s="47">
        <f t="shared" si="14"/>
        <v>5510.413999999999</v>
      </c>
    </row>
    <row r="172" spans="1:9" ht="15">
      <c r="A172" s="43">
        <v>41415</v>
      </c>
      <c r="B172" s="42" t="s">
        <v>180</v>
      </c>
      <c r="C172" s="42" t="s">
        <v>153</v>
      </c>
      <c r="D172" s="42"/>
      <c r="E172" s="81">
        <v>29.15</v>
      </c>
      <c r="F172" s="47">
        <f t="shared" si="12"/>
        <v>775.2899999999998</v>
      </c>
      <c r="G172" s="44"/>
      <c r="H172" s="44">
        <f t="shared" si="13"/>
        <v>199.67749999999998</v>
      </c>
      <c r="I172" s="47">
        <f t="shared" si="14"/>
        <v>5310.736499999999</v>
      </c>
    </row>
    <row r="173" spans="1:9" ht="15">
      <c r="A173" s="43">
        <v>41416</v>
      </c>
      <c r="B173" s="42" t="s">
        <v>181</v>
      </c>
      <c r="C173" s="42" t="s">
        <v>212</v>
      </c>
      <c r="D173" s="42"/>
      <c r="E173" s="81">
        <v>19.17</v>
      </c>
      <c r="F173" s="47">
        <f t="shared" si="12"/>
        <v>756.1199999999999</v>
      </c>
      <c r="G173" s="44"/>
      <c r="H173" s="44">
        <f t="shared" si="13"/>
        <v>131.3145</v>
      </c>
      <c r="I173" s="47">
        <f t="shared" si="14"/>
        <v>5179.421999999999</v>
      </c>
    </row>
    <row r="174" spans="1:9" ht="15">
      <c r="A174" s="43">
        <v>41416</v>
      </c>
      <c r="B174" s="42" t="s">
        <v>181</v>
      </c>
      <c r="C174" s="42" t="s">
        <v>213</v>
      </c>
      <c r="D174" s="42"/>
      <c r="E174" s="81">
        <v>5.1</v>
      </c>
      <c r="F174" s="47">
        <f t="shared" si="12"/>
        <v>751.0199999999999</v>
      </c>
      <c r="G174" s="44"/>
      <c r="H174" s="44">
        <f t="shared" si="13"/>
        <v>34.934999999999995</v>
      </c>
      <c r="I174" s="47">
        <f t="shared" si="14"/>
        <v>5144.486999999998</v>
      </c>
    </row>
    <row r="175" spans="1:9" ht="15.75" customHeight="1">
      <c r="A175" s="43">
        <v>41419</v>
      </c>
      <c r="B175" s="42" t="s">
        <v>182</v>
      </c>
      <c r="C175" s="42" t="s">
        <v>214</v>
      </c>
      <c r="D175" s="42"/>
      <c r="E175" s="81">
        <v>7.29</v>
      </c>
      <c r="F175" s="47">
        <f t="shared" si="12"/>
        <v>743.7299999999999</v>
      </c>
      <c r="G175" s="44"/>
      <c r="H175" s="44">
        <f t="shared" si="13"/>
        <v>49.936499999999995</v>
      </c>
      <c r="I175" s="47">
        <f t="shared" si="14"/>
        <v>5094.5504999999985</v>
      </c>
    </row>
    <row r="176" spans="1:9" ht="15">
      <c r="A176" s="43">
        <v>41422</v>
      </c>
      <c r="B176" s="42" t="s">
        <v>183</v>
      </c>
      <c r="C176" s="42" t="s">
        <v>42</v>
      </c>
      <c r="D176" s="42"/>
      <c r="E176" s="81">
        <v>29.88</v>
      </c>
      <c r="F176" s="47">
        <f t="shared" si="12"/>
        <v>713.8499999999999</v>
      </c>
      <c r="G176" s="44"/>
      <c r="H176" s="44">
        <f t="shared" si="13"/>
        <v>204.67799999999997</v>
      </c>
      <c r="I176" s="47">
        <f t="shared" si="14"/>
        <v>4889.872499999999</v>
      </c>
    </row>
    <row r="177" spans="1:9" ht="15">
      <c r="A177" s="43">
        <v>41422</v>
      </c>
      <c r="B177" s="42" t="s">
        <v>184</v>
      </c>
      <c r="C177" s="42" t="s">
        <v>211</v>
      </c>
      <c r="D177" s="42"/>
      <c r="E177" s="81">
        <v>0.44</v>
      </c>
      <c r="F177" s="47">
        <f t="shared" si="12"/>
        <v>713.4099999999999</v>
      </c>
      <c r="G177" s="44"/>
      <c r="H177" s="44">
        <f t="shared" si="13"/>
        <v>3.014</v>
      </c>
      <c r="I177" s="47">
        <f t="shared" si="14"/>
        <v>4886.8584999999985</v>
      </c>
    </row>
    <row r="178" spans="1:9" ht="15">
      <c r="A178" s="43">
        <v>41422</v>
      </c>
      <c r="B178" s="42" t="s">
        <v>185</v>
      </c>
      <c r="C178" s="42" t="s">
        <v>211</v>
      </c>
      <c r="D178" s="42"/>
      <c r="E178" s="81">
        <v>0.44</v>
      </c>
      <c r="F178" s="47">
        <f t="shared" si="12"/>
        <v>712.9699999999998</v>
      </c>
      <c r="G178" s="44"/>
      <c r="H178" s="44">
        <f t="shared" si="13"/>
        <v>3.014</v>
      </c>
      <c r="I178" s="47">
        <f t="shared" si="14"/>
        <v>4883.844499999998</v>
      </c>
    </row>
    <row r="179" spans="1:9" ht="19.5" customHeight="1" thickBot="1">
      <c r="A179" s="43">
        <v>41424</v>
      </c>
      <c r="B179" s="42" t="s">
        <v>186</v>
      </c>
      <c r="C179" s="42" t="s">
        <v>42</v>
      </c>
      <c r="D179" s="42"/>
      <c r="E179" s="83">
        <v>21.87</v>
      </c>
      <c r="F179" s="49">
        <f t="shared" si="12"/>
        <v>691.0999999999998</v>
      </c>
      <c r="G179" s="44"/>
      <c r="H179" s="45">
        <f t="shared" si="13"/>
        <v>149.80949999999999</v>
      </c>
      <c r="I179" s="49">
        <f t="shared" si="14"/>
        <v>4734.034999999998</v>
      </c>
    </row>
    <row r="180" spans="1:9" ht="21" customHeight="1">
      <c r="A180" s="43"/>
      <c r="B180" s="42"/>
      <c r="C180" s="42"/>
      <c r="D180" s="42"/>
      <c r="E180" s="48">
        <f>SUM(E167:E179)</f>
        <v>131.85999999999999</v>
      </c>
      <c r="F180" s="31">
        <f>D166-E180</f>
        <v>691.0999999999999</v>
      </c>
      <c r="G180" s="32"/>
      <c r="H180" s="33">
        <f>SUM(H167:H179)</f>
        <v>903.241</v>
      </c>
      <c r="I180" s="31">
        <f>SUM(G166:G168)-H180</f>
        <v>4734.034999999999</v>
      </c>
    </row>
    <row r="181" spans="1:9" ht="197.25" customHeight="1">
      <c r="A181" s="43"/>
      <c r="B181" s="42"/>
      <c r="C181" s="42"/>
      <c r="D181" s="42"/>
      <c r="E181" s="48"/>
      <c r="F181" s="31"/>
      <c r="G181" s="32"/>
      <c r="H181" s="33"/>
      <c r="I181" s="31"/>
    </row>
    <row r="182" spans="6:7" ht="15">
      <c r="F182" s="40"/>
      <c r="G182" s="40"/>
    </row>
    <row r="183" spans="1:9" ht="18.75">
      <c r="A183" s="94" t="str">
        <f>+A1</f>
        <v>PROYECTO "SISTEMA DE AGUA NUEVA AMERICA"</v>
      </c>
      <c r="B183" s="94"/>
      <c r="C183" s="94"/>
      <c r="D183" s="94"/>
      <c r="E183" s="94"/>
      <c r="F183" s="94"/>
      <c r="G183" s="30"/>
      <c r="H183" s="30"/>
      <c r="I183" s="30"/>
    </row>
    <row r="184" spans="1:9" ht="15.75">
      <c r="A184" s="95" t="str">
        <f>+A2</f>
        <v>*** INFORME ECONOMICO MES DE MAYO ***</v>
      </c>
      <c r="B184" s="95"/>
      <c r="C184" s="95"/>
      <c r="D184" s="95"/>
      <c r="E184" s="95"/>
      <c r="F184" s="95"/>
      <c r="G184" s="34"/>
      <c r="H184" s="34"/>
      <c r="I184" s="34"/>
    </row>
    <row r="185" spans="1:9" ht="15">
      <c r="A185" s="40"/>
      <c r="B185" s="40"/>
      <c r="C185" s="40"/>
      <c r="D185" s="40"/>
      <c r="E185" s="40"/>
      <c r="F185" s="40"/>
      <c r="G185" s="40"/>
      <c r="H185" s="5" t="s">
        <v>8</v>
      </c>
      <c r="I185" s="4">
        <f>+I162</f>
        <v>6.85</v>
      </c>
    </row>
    <row r="186" spans="1:7" ht="15">
      <c r="A186" s="40"/>
      <c r="B186" s="40"/>
      <c r="C186" s="40"/>
      <c r="D186" s="40"/>
      <c r="E186" s="40"/>
      <c r="F186" s="40"/>
      <c r="G186" s="40"/>
    </row>
    <row r="187" spans="1:9" ht="15">
      <c r="A187" s="96" t="s">
        <v>0</v>
      </c>
      <c r="B187" s="97" t="s">
        <v>16</v>
      </c>
      <c r="C187" s="98"/>
      <c r="D187" s="99" t="s">
        <v>6</v>
      </c>
      <c r="E187" s="100"/>
      <c r="F187" s="101"/>
      <c r="G187" s="102" t="s">
        <v>7</v>
      </c>
      <c r="H187" s="102"/>
      <c r="I187" s="102"/>
    </row>
    <row r="188" spans="1:9" ht="15">
      <c r="A188" s="96"/>
      <c r="B188" s="103" t="s">
        <v>1</v>
      </c>
      <c r="C188" s="104"/>
      <c r="D188" s="7" t="s">
        <v>14</v>
      </c>
      <c r="E188" s="8" t="s">
        <v>15</v>
      </c>
      <c r="F188" s="9" t="s">
        <v>4</v>
      </c>
      <c r="G188" s="7" t="s">
        <v>14</v>
      </c>
      <c r="H188" s="8" t="s">
        <v>15</v>
      </c>
      <c r="I188" s="9" t="s">
        <v>4</v>
      </c>
    </row>
    <row r="189" spans="1:9" ht="15">
      <c r="A189" s="46"/>
      <c r="B189" s="93" t="s">
        <v>35</v>
      </c>
      <c r="C189" s="93"/>
      <c r="D189" s="6">
        <f>+ABRIL!F215</f>
        <v>492.7499999999998</v>
      </c>
      <c r="E189" s="6">
        <f>+E38</f>
        <v>24.43</v>
      </c>
      <c r="F189" s="6">
        <f>D189-E189</f>
        <v>468.31999999999977</v>
      </c>
      <c r="G189" s="6">
        <f aca="true" t="shared" si="15" ref="G189:H193">D189*$I$185</f>
        <v>3375.3374999999983</v>
      </c>
      <c r="H189" s="6">
        <f t="shared" si="15"/>
        <v>167.3455</v>
      </c>
      <c r="I189" s="6">
        <f>G189-H189</f>
        <v>3207.9919999999984</v>
      </c>
    </row>
    <row r="190" spans="1:9" ht="15">
      <c r="A190" s="46"/>
      <c r="B190" s="92" t="s">
        <v>12</v>
      </c>
      <c r="C190" s="92"/>
      <c r="D190" s="6">
        <f>+ABRIL!F216</f>
        <v>1650</v>
      </c>
      <c r="E190" s="6">
        <f>+E83</f>
        <v>275</v>
      </c>
      <c r="F190" s="6">
        <f>D190-E190</f>
        <v>1375</v>
      </c>
      <c r="G190" s="6">
        <f t="shared" si="15"/>
        <v>11302.5</v>
      </c>
      <c r="H190" s="6">
        <f t="shared" si="15"/>
        <v>1883.75</v>
      </c>
      <c r="I190" s="6">
        <f>G190-H190</f>
        <v>9418.75</v>
      </c>
    </row>
    <row r="191" spans="1:9" ht="15">
      <c r="A191" s="46"/>
      <c r="B191" s="92" t="s">
        <v>36</v>
      </c>
      <c r="C191" s="92"/>
      <c r="D191" s="6">
        <f>+ABRIL!F217</f>
        <v>742</v>
      </c>
      <c r="E191" s="6">
        <f>+E116</f>
        <v>45.400000000000006</v>
      </c>
      <c r="F191" s="6">
        <f>D191-E191</f>
        <v>696.6</v>
      </c>
      <c r="G191" s="6">
        <f t="shared" si="15"/>
        <v>5082.7</v>
      </c>
      <c r="H191" s="6">
        <f t="shared" si="15"/>
        <v>310.99</v>
      </c>
      <c r="I191" s="6">
        <f>G191-H191</f>
        <v>4771.71</v>
      </c>
    </row>
    <row r="192" spans="1:11" ht="15">
      <c r="A192" s="46"/>
      <c r="B192" s="92" t="s">
        <v>37</v>
      </c>
      <c r="C192" s="92"/>
      <c r="D192" s="6">
        <f>+ABRIL!F218</f>
        <v>12061.62390670554</v>
      </c>
      <c r="E192" s="6">
        <f>+E142</f>
        <v>0</v>
      </c>
      <c r="F192" s="6">
        <f>D192-E192</f>
        <v>12061.62390670554</v>
      </c>
      <c r="G192" s="6">
        <f t="shared" si="15"/>
        <v>82622.12376093294</v>
      </c>
      <c r="H192" s="6">
        <f t="shared" si="15"/>
        <v>0</v>
      </c>
      <c r="I192" s="6">
        <f>G192-H192</f>
        <v>82622.12376093294</v>
      </c>
      <c r="K192" s="2"/>
    </row>
    <row r="193" spans="1:9" ht="15">
      <c r="A193" s="46"/>
      <c r="B193" s="92" t="s">
        <v>13</v>
      </c>
      <c r="C193" s="92"/>
      <c r="D193" s="6">
        <f>+ABRIL!F219</f>
        <v>822.9599999999999</v>
      </c>
      <c r="E193" s="6">
        <f>+E180</f>
        <v>131.85999999999999</v>
      </c>
      <c r="F193" s="6">
        <f>D193-E193</f>
        <v>691.0999999999999</v>
      </c>
      <c r="G193" s="6">
        <f t="shared" si="15"/>
        <v>5637.275999999999</v>
      </c>
      <c r="H193" s="6">
        <f t="shared" si="15"/>
        <v>903.2409999999999</v>
      </c>
      <c r="I193" s="6">
        <f>G193-H193</f>
        <v>4734.034999999999</v>
      </c>
    </row>
    <row r="194" spans="1:9" ht="15">
      <c r="A194" s="46"/>
      <c r="B194" s="92"/>
      <c r="C194" s="92"/>
      <c r="D194" s="6"/>
      <c r="E194" s="6"/>
      <c r="F194" s="6"/>
      <c r="G194" s="6"/>
      <c r="H194" s="6"/>
      <c r="I194" s="6"/>
    </row>
    <row r="195" spans="1:9" ht="15">
      <c r="A195" s="46"/>
      <c r="B195" s="92"/>
      <c r="C195" s="92"/>
      <c r="D195" s="6"/>
      <c r="E195" s="6"/>
      <c r="F195" s="6"/>
      <c r="G195" s="6"/>
      <c r="H195" s="6"/>
      <c r="I195" s="6"/>
    </row>
    <row r="196" spans="1:9" ht="15.75" thickBot="1">
      <c r="A196" s="46"/>
      <c r="B196" s="92"/>
      <c r="C196" s="92"/>
      <c r="D196" s="13"/>
      <c r="E196" s="11"/>
      <c r="F196" s="11"/>
      <c r="G196" s="11"/>
      <c r="H196" s="6"/>
      <c r="I196" s="11"/>
    </row>
    <row r="197" spans="1:11" ht="15.75" thickBot="1">
      <c r="A197" s="46"/>
      <c r="B197" s="46"/>
      <c r="C197" s="10" t="s">
        <v>10</v>
      </c>
      <c r="D197" s="12">
        <f>SUM(D189:D196)</f>
        <v>15769.333906705539</v>
      </c>
      <c r="E197" s="12">
        <f>SUM(E189:E196)</f>
        <v>476.69000000000005</v>
      </c>
      <c r="F197" s="12">
        <f>SUM(F189:F196)</f>
        <v>15292.64390670554</v>
      </c>
      <c r="G197" s="12">
        <f>SUM(G189:G195)</f>
        <v>108019.93726093294</v>
      </c>
      <c r="H197" s="12">
        <f>SUM(H189:H195)</f>
        <v>3265.3265</v>
      </c>
      <c r="I197" s="12">
        <f>SUM(I189:I195)</f>
        <v>104754.61076093293</v>
      </c>
      <c r="K197" s="40" t="s">
        <v>30</v>
      </c>
    </row>
  </sheetData>
  <sheetProtection/>
  <mergeCells count="45">
    <mergeCell ref="A1:I1"/>
    <mergeCell ref="A2:F2"/>
    <mergeCell ref="A6:A7"/>
    <mergeCell ref="B6:B7"/>
    <mergeCell ref="D6:F6"/>
    <mergeCell ref="G6:I6"/>
    <mergeCell ref="A46:I46"/>
    <mergeCell ref="A47:F47"/>
    <mergeCell ref="A51:A52"/>
    <mergeCell ref="B51:B52"/>
    <mergeCell ref="D51:F51"/>
    <mergeCell ref="G51:I51"/>
    <mergeCell ref="A85:I85"/>
    <mergeCell ref="A86:I86"/>
    <mergeCell ref="A90:A91"/>
    <mergeCell ref="B90:B91"/>
    <mergeCell ref="D90:F90"/>
    <mergeCell ref="G90:I90"/>
    <mergeCell ref="A126:I126"/>
    <mergeCell ref="A127:F127"/>
    <mergeCell ref="A131:A132"/>
    <mergeCell ref="B131:B132"/>
    <mergeCell ref="D131:F131"/>
    <mergeCell ref="G131:I131"/>
    <mergeCell ref="A159:I159"/>
    <mergeCell ref="A160:F160"/>
    <mergeCell ref="A164:A165"/>
    <mergeCell ref="B164:B165"/>
    <mergeCell ref="D164:F164"/>
    <mergeCell ref="G164:I164"/>
    <mergeCell ref="A183:F183"/>
    <mergeCell ref="A184:F184"/>
    <mergeCell ref="A187:A188"/>
    <mergeCell ref="B187:C187"/>
    <mergeCell ref="D187:F187"/>
    <mergeCell ref="G187:I187"/>
    <mergeCell ref="B188:C188"/>
    <mergeCell ref="B195:C195"/>
    <mergeCell ref="B196:C196"/>
    <mergeCell ref="B189:C189"/>
    <mergeCell ref="B190:C190"/>
    <mergeCell ref="B191:C191"/>
    <mergeCell ref="B192:C192"/>
    <mergeCell ref="B193:C193"/>
    <mergeCell ref="B194:C194"/>
  </mergeCells>
  <printOptions/>
  <pageMargins left="0.7" right="0.7" top="0.45" bottom="0.3" header="0.25" footer="0.3"/>
  <pageSetup horizontalDpi="600" verticalDpi="600" orientation="landscape" r:id="rId2"/>
  <headerFooter scaleWithDoc="0" alignWithMargins="0">
    <oddHeader>&amp;L&amp;G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3"/>
  <sheetViews>
    <sheetView zoomScale="80" zoomScaleNormal="80" zoomScalePageLayoutView="0" workbookViewId="0" topLeftCell="A1">
      <pane xSplit="1" ySplit="3" topLeftCell="B208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229" sqref="C229"/>
    </sheetView>
  </sheetViews>
  <sheetFormatPr defaultColWidth="11.421875" defaultRowHeight="15"/>
  <cols>
    <col min="1" max="1" width="8.7109375" style="15" bestFit="1" customWidth="1"/>
    <col min="2" max="2" width="7.8515625" style="15" customWidth="1"/>
    <col min="3" max="3" width="39.28125" style="15" customWidth="1"/>
    <col min="4" max="4" width="11.28125" style="15" customWidth="1"/>
    <col min="5" max="5" width="9.8515625" style="15" customWidth="1"/>
    <col min="6" max="7" width="10.28125" style="15" customWidth="1"/>
    <col min="8" max="8" width="11.421875" style="40" customWidth="1"/>
    <col min="9" max="9" width="11.57421875" style="40" bestFit="1" customWidth="1"/>
    <col min="10" max="16384" width="11.421875" style="40" customWidth="1"/>
  </cols>
  <sheetData>
    <row r="1" spans="1:9" ht="18.75">
      <c r="A1" s="94" t="s">
        <v>51</v>
      </c>
      <c r="B1" s="94"/>
      <c r="C1" s="94"/>
      <c r="D1" s="94"/>
      <c r="E1" s="94"/>
      <c r="F1" s="94"/>
      <c r="G1" s="94"/>
      <c r="H1" s="94"/>
      <c r="I1" s="94"/>
    </row>
    <row r="2" spans="1:9" ht="15.75">
      <c r="A2" s="95" t="s">
        <v>44</v>
      </c>
      <c r="B2" s="95"/>
      <c r="C2" s="95"/>
      <c r="D2" s="95"/>
      <c r="E2" s="95"/>
      <c r="F2" s="95"/>
      <c r="G2" s="34"/>
      <c r="H2" s="34"/>
      <c r="I2" s="34"/>
    </row>
    <row r="3" spans="1:10" s="16" customFormat="1" ht="15">
      <c r="A3" s="17"/>
      <c r="B3" s="17"/>
      <c r="C3" s="17"/>
      <c r="D3" s="18"/>
      <c r="E3" s="17"/>
      <c r="F3" s="18"/>
      <c r="G3" s="17"/>
      <c r="H3" s="19"/>
      <c r="I3" s="19"/>
      <c r="J3" s="19"/>
    </row>
    <row r="4" spans="1:9" ht="15">
      <c r="A4" s="40"/>
      <c r="B4" s="40"/>
      <c r="C4" s="40"/>
      <c r="D4" s="40"/>
      <c r="E4" s="40"/>
      <c r="F4" s="40"/>
      <c r="G4" s="40"/>
      <c r="H4" s="23" t="s">
        <v>8</v>
      </c>
      <c r="I4" s="24">
        <v>6.85</v>
      </c>
    </row>
    <row r="5" spans="1:7" ht="15">
      <c r="A5" s="40"/>
      <c r="B5" s="40"/>
      <c r="C5" s="40"/>
      <c r="D5" s="40"/>
      <c r="E5" s="40"/>
      <c r="F5" s="40"/>
      <c r="G5" s="40"/>
    </row>
    <row r="6" spans="1:9" ht="15">
      <c r="A6" s="96" t="s">
        <v>0</v>
      </c>
      <c r="B6" s="105" t="s">
        <v>9</v>
      </c>
      <c r="C6" s="65" t="s">
        <v>31</v>
      </c>
      <c r="D6" s="102" t="s">
        <v>6</v>
      </c>
      <c r="E6" s="102"/>
      <c r="F6" s="102"/>
      <c r="G6" s="102" t="s">
        <v>7</v>
      </c>
      <c r="H6" s="102"/>
      <c r="I6" s="102"/>
    </row>
    <row r="7" spans="1:9" ht="15">
      <c r="A7" s="96"/>
      <c r="B7" s="105"/>
      <c r="C7" s="7" t="s">
        <v>1</v>
      </c>
      <c r="D7" s="7" t="s">
        <v>2</v>
      </c>
      <c r="E7" s="8" t="s">
        <v>3</v>
      </c>
      <c r="F7" s="9" t="s">
        <v>4</v>
      </c>
      <c r="G7" s="7" t="s">
        <v>2</v>
      </c>
      <c r="H7" s="7" t="s">
        <v>5</v>
      </c>
      <c r="I7" s="7" t="s">
        <v>4</v>
      </c>
    </row>
    <row r="8" spans="1:9" ht="15">
      <c r="A8" s="21"/>
      <c r="B8" s="20"/>
      <c r="C8" s="1" t="s">
        <v>74</v>
      </c>
      <c r="D8" s="27">
        <f>+MARZO!F172</f>
        <v>1122</v>
      </c>
      <c r="E8" s="25"/>
      <c r="F8" s="26">
        <f>D8-E8</f>
        <v>1122</v>
      </c>
      <c r="G8" s="27">
        <f>F8*I4</f>
        <v>7685.7</v>
      </c>
      <c r="H8" s="25"/>
      <c r="I8" s="26">
        <f>G8-H8</f>
        <v>7685.7</v>
      </c>
    </row>
    <row r="9" spans="1:9" ht="15">
      <c r="A9" s="43">
        <v>41368</v>
      </c>
      <c r="B9" s="42" t="s">
        <v>76</v>
      </c>
      <c r="C9" s="42" t="s">
        <v>116</v>
      </c>
      <c r="D9" s="42"/>
      <c r="E9" s="81">
        <v>35</v>
      </c>
      <c r="F9" s="47">
        <f>F8+D9-E9</f>
        <v>1087</v>
      </c>
      <c r="G9" s="44"/>
      <c r="H9" s="44">
        <f>E9*$I$4</f>
        <v>239.75</v>
      </c>
      <c r="I9" s="47">
        <f>I8+G9-H9</f>
        <v>7445.95</v>
      </c>
    </row>
    <row r="10" spans="1:9" ht="15">
      <c r="A10" s="43">
        <v>41372</v>
      </c>
      <c r="B10" s="42" t="s">
        <v>77</v>
      </c>
      <c r="C10" s="42" t="s">
        <v>117</v>
      </c>
      <c r="D10" s="42"/>
      <c r="E10" s="81">
        <v>0.58</v>
      </c>
      <c r="F10" s="47">
        <f>F9+D10-E10</f>
        <v>1086.42</v>
      </c>
      <c r="G10" s="44"/>
      <c r="H10" s="44">
        <f>E10*$I$4</f>
        <v>3.9729999999999994</v>
      </c>
      <c r="I10" s="47">
        <f>I9+G10-H10</f>
        <v>7441.977</v>
      </c>
    </row>
    <row r="11" spans="1:9" ht="15">
      <c r="A11" s="43">
        <v>41378</v>
      </c>
      <c r="B11" s="42" t="s">
        <v>78</v>
      </c>
      <c r="C11" s="42" t="s">
        <v>118</v>
      </c>
      <c r="D11" s="42"/>
      <c r="E11" s="81">
        <v>5.98</v>
      </c>
      <c r="F11" s="47">
        <f aca="true" t="shared" si="0" ref="F11:F39">F10+D11-E11</f>
        <v>1080.44</v>
      </c>
      <c r="G11" s="44"/>
      <c r="H11" s="44">
        <f aca="true" t="shared" si="1" ref="H11:H39">E11*$I$4</f>
        <v>40.963</v>
      </c>
      <c r="I11" s="47">
        <f aca="true" t="shared" si="2" ref="I11:I39">I10+G11-H11</f>
        <v>7401.014</v>
      </c>
    </row>
    <row r="12" spans="1:9" ht="15">
      <c r="A12" s="43">
        <v>41382</v>
      </c>
      <c r="B12" s="42" t="s">
        <v>79</v>
      </c>
      <c r="C12" s="42" t="s">
        <v>119</v>
      </c>
      <c r="D12" s="42"/>
      <c r="E12" s="81">
        <v>4.37</v>
      </c>
      <c r="F12" s="47">
        <f t="shared" si="0"/>
        <v>1076.0700000000002</v>
      </c>
      <c r="G12" s="44"/>
      <c r="H12" s="44">
        <f t="shared" si="1"/>
        <v>29.9345</v>
      </c>
      <c r="I12" s="47">
        <f t="shared" si="2"/>
        <v>7371.0795</v>
      </c>
    </row>
    <row r="13" spans="1:9" ht="15">
      <c r="A13" s="43">
        <v>41382</v>
      </c>
      <c r="B13" s="42" t="s">
        <v>80</v>
      </c>
      <c r="C13" s="42" t="s">
        <v>120</v>
      </c>
      <c r="D13" s="42"/>
      <c r="E13" s="81">
        <v>10.57</v>
      </c>
      <c r="F13" s="47">
        <f t="shared" si="0"/>
        <v>1065.5000000000002</v>
      </c>
      <c r="G13" s="44"/>
      <c r="H13" s="44">
        <f t="shared" si="1"/>
        <v>72.4045</v>
      </c>
      <c r="I13" s="47">
        <f t="shared" si="2"/>
        <v>7298.675</v>
      </c>
    </row>
    <row r="14" spans="1:9" ht="15">
      <c r="A14" s="43">
        <v>41382</v>
      </c>
      <c r="B14" s="42" t="s">
        <v>79</v>
      </c>
      <c r="C14" s="42" t="s">
        <v>121</v>
      </c>
      <c r="D14" s="42"/>
      <c r="E14" s="81">
        <v>4.37</v>
      </c>
      <c r="F14" s="47">
        <f t="shared" si="0"/>
        <v>1061.1300000000003</v>
      </c>
      <c r="G14" s="44"/>
      <c r="H14" s="44">
        <f t="shared" si="1"/>
        <v>29.9345</v>
      </c>
      <c r="I14" s="47">
        <f t="shared" si="2"/>
        <v>7268.7405</v>
      </c>
    </row>
    <row r="15" spans="1:9" ht="15">
      <c r="A15" s="43">
        <v>41382</v>
      </c>
      <c r="B15" s="42" t="s">
        <v>79</v>
      </c>
      <c r="C15" s="42" t="s">
        <v>122</v>
      </c>
      <c r="D15" s="42"/>
      <c r="E15" s="81">
        <v>4.37</v>
      </c>
      <c r="F15" s="47">
        <f t="shared" si="0"/>
        <v>1056.7600000000004</v>
      </c>
      <c r="G15" s="44"/>
      <c r="H15" s="44">
        <f t="shared" si="1"/>
        <v>29.9345</v>
      </c>
      <c r="I15" s="47">
        <f t="shared" si="2"/>
        <v>7238.806</v>
      </c>
    </row>
    <row r="16" spans="1:9" ht="15">
      <c r="A16" s="43">
        <v>41384</v>
      </c>
      <c r="B16" s="42" t="s">
        <v>154</v>
      </c>
      <c r="C16" s="42" t="s">
        <v>157</v>
      </c>
      <c r="D16" s="42"/>
      <c r="E16" s="81">
        <v>61.32</v>
      </c>
      <c r="F16" s="47">
        <f t="shared" si="0"/>
        <v>995.4400000000004</v>
      </c>
      <c r="G16" s="44"/>
      <c r="H16" s="44">
        <f t="shared" si="1"/>
        <v>420.042</v>
      </c>
      <c r="I16" s="47">
        <f t="shared" si="2"/>
        <v>6818.763999999999</v>
      </c>
    </row>
    <row r="17" spans="1:9" ht="15">
      <c r="A17" s="43">
        <v>41387</v>
      </c>
      <c r="B17" s="42" t="s">
        <v>81</v>
      </c>
      <c r="C17" s="42" t="s">
        <v>123</v>
      </c>
      <c r="D17" s="42"/>
      <c r="E17" s="81">
        <v>81.63</v>
      </c>
      <c r="F17" s="47">
        <f t="shared" si="0"/>
        <v>913.8100000000004</v>
      </c>
      <c r="G17" s="44"/>
      <c r="H17" s="44">
        <f t="shared" si="1"/>
        <v>559.1655</v>
      </c>
      <c r="I17" s="47">
        <f t="shared" si="2"/>
        <v>6259.598499999999</v>
      </c>
    </row>
    <row r="18" spans="1:9" ht="15">
      <c r="A18" s="43">
        <v>41388</v>
      </c>
      <c r="B18" s="42" t="s">
        <v>82</v>
      </c>
      <c r="C18" s="42" t="s">
        <v>124</v>
      </c>
      <c r="D18" s="42"/>
      <c r="E18" s="81">
        <v>81.63</v>
      </c>
      <c r="F18" s="47">
        <f t="shared" si="0"/>
        <v>832.1800000000004</v>
      </c>
      <c r="G18" s="44"/>
      <c r="H18" s="44">
        <f t="shared" si="1"/>
        <v>559.1655</v>
      </c>
      <c r="I18" s="47">
        <f t="shared" si="2"/>
        <v>5700.432999999999</v>
      </c>
    </row>
    <row r="19" spans="1:9" ht="15">
      <c r="A19" s="43">
        <v>41388</v>
      </c>
      <c r="B19" s="42" t="s">
        <v>83</v>
      </c>
      <c r="C19" s="42" t="s">
        <v>125</v>
      </c>
      <c r="D19" s="42"/>
      <c r="E19" s="81">
        <v>3.5</v>
      </c>
      <c r="F19" s="47">
        <f t="shared" si="0"/>
        <v>828.6800000000004</v>
      </c>
      <c r="G19" s="44"/>
      <c r="H19" s="44">
        <f t="shared" si="1"/>
        <v>23.974999999999998</v>
      </c>
      <c r="I19" s="47">
        <f t="shared" si="2"/>
        <v>5676.457999999999</v>
      </c>
    </row>
    <row r="20" spans="1:9" ht="15">
      <c r="A20" s="43">
        <v>41388</v>
      </c>
      <c r="B20" s="42" t="s">
        <v>84</v>
      </c>
      <c r="C20" s="42" t="s">
        <v>126</v>
      </c>
      <c r="D20" s="42"/>
      <c r="E20" s="81">
        <v>14.87</v>
      </c>
      <c r="F20" s="47">
        <f t="shared" si="0"/>
        <v>813.8100000000004</v>
      </c>
      <c r="G20" s="44"/>
      <c r="H20" s="44">
        <f t="shared" si="1"/>
        <v>101.85949999999998</v>
      </c>
      <c r="I20" s="47">
        <f t="shared" si="2"/>
        <v>5574.598499999999</v>
      </c>
    </row>
    <row r="21" spans="1:9" ht="15">
      <c r="A21" s="43">
        <v>41389</v>
      </c>
      <c r="B21" s="42" t="s">
        <v>85</v>
      </c>
      <c r="C21" s="42" t="s">
        <v>127</v>
      </c>
      <c r="D21" s="42"/>
      <c r="E21" s="81">
        <v>18.95</v>
      </c>
      <c r="F21" s="47">
        <f t="shared" si="0"/>
        <v>794.8600000000004</v>
      </c>
      <c r="G21" s="44"/>
      <c r="H21" s="44">
        <f t="shared" si="1"/>
        <v>129.80749999999998</v>
      </c>
      <c r="I21" s="47">
        <f t="shared" si="2"/>
        <v>5444.790999999999</v>
      </c>
    </row>
    <row r="22" spans="1:9" ht="15">
      <c r="A22" s="43">
        <v>41389</v>
      </c>
      <c r="B22" s="42" t="s">
        <v>86</v>
      </c>
      <c r="C22" s="42" t="s">
        <v>128</v>
      </c>
      <c r="D22" s="42"/>
      <c r="E22" s="81">
        <v>4.23</v>
      </c>
      <c r="F22" s="47">
        <f t="shared" si="0"/>
        <v>790.6300000000003</v>
      </c>
      <c r="G22" s="44"/>
      <c r="H22" s="44">
        <f t="shared" si="1"/>
        <v>28.9755</v>
      </c>
      <c r="I22" s="47">
        <f t="shared" si="2"/>
        <v>5415.8155</v>
      </c>
    </row>
    <row r="23" spans="1:9" ht="15">
      <c r="A23" s="43">
        <v>41389</v>
      </c>
      <c r="B23" s="42" t="s">
        <v>87</v>
      </c>
      <c r="C23" s="42" t="s">
        <v>129</v>
      </c>
      <c r="D23" s="42"/>
      <c r="E23" s="81">
        <v>10.93</v>
      </c>
      <c r="F23" s="47">
        <f t="shared" si="0"/>
        <v>779.7000000000004</v>
      </c>
      <c r="G23" s="44"/>
      <c r="H23" s="44">
        <f t="shared" si="1"/>
        <v>74.87049999999999</v>
      </c>
      <c r="I23" s="47">
        <f t="shared" si="2"/>
        <v>5340.945</v>
      </c>
    </row>
    <row r="24" spans="1:9" ht="15">
      <c r="A24" s="43">
        <v>41389</v>
      </c>
      <c r="B24" s="42" t="s">
        <v>87</v>
      </c>
      <c r="C24" s="42" t="s">
        <v>130</v>
      </c>
      <c r="D24" s="42"/>
      <c r="E24" s="81">
        <v>14.58</v>
      </c>
      <c r="F24" s="47">
        <f t="shared" si="0"/>
        <v>765.1200000000003</v>
      </c>
      <c r="G24" s="44"/>
      <c r="H24" s="44">
        <f t="shared" si="1"/>
        <v>99.87299999999999</v>
      </c>
      <c r="I24" s="47">
        <f t="shared" si="2"/>
        <v>5241.072</v>
      </c>
    </row>
    <row r="25" spans="1:9" ht="15">
      <c r="A25" s="43">
        <v>41389</v>
      </c>
      <c r="B25" s="42" t="s">
        <v>87</v>
      </c>
      <c r="C25" s="42" t="s">
        <v>131</v>
      </c>
      <c r="D25" s="42"/>
      <c r="E25" s="81">
        <v>2.33</v>
      </c>
      <c r="F25" s="47">
        <f t="shared" si="0"/>
        <v>762.7900000000003</v>
      </c>
      <c r="G25" s="44"/>
      <c r="H25" s="44">
        <f t="shared" si="1"/>
        <v>15.9605</v>
      </c>
      <c r="I25" s="47">
        <f t="shared" si="2"/>
        <v>5225.1115</v>
      </c>
    </row>
    <row r="26" spans="1:9" ht="15">
      <c r="A26" s="43">
        <v>41389</v>
      </c>
      <c r="B26" s="42" t="s">
        <v>87</v>
      </c>
      <c r="C26" s="42" t="s">
        <v>132</v>
      </c>
      <c r="D26" s="42"/>
      <c r="E26" s="81">
        <v>2.04</v>
      </c>
      <c r="F26" s="47">
        <f t="shared" si="0"/>
        <v>760.7500000000003</v>
      </c>
      <c r="G26" s="44"/>
      <c r="H26" s="44">
        <f t="shared" si="1"/>
        <v>13.974</v>
      </c>
      <c r="I26" s="47">
        <f t="shared" si="2"/>
        <v>5211.1375</v>
      </c>
    </row>
    <row r="27" spans="1:9" ht="15">
      <c r="A27" s="43">
        <v>41389</v>
      </c>
      <c r="B27" s="42" t="s">
        <v>88</v>
      </c>
      <c r="C27" s="42" t="s">
        <v>133</v>
      </c>
      <c r="D27" s="42"/>
      <c r="E27" s="81">
        <v>14.58</v>
      </c>
      <c r="F27" s="47">
        <f t="shared" si="0"/>
        <v>746.1700000000003</v>
      </c>
      <c r="G27" s="44"/>
      <c r="H27" s="44">
        <f t="shared" si="1"/>
        <v>99.87299999999999</v>
      </c>
      <c r="I27" s="47">
        <f t="shared" si="2"/>
        <v>5111.2645</v>
      </c>
    </row>
    <row r="28" spans="1:9" ht="15">
      <c r="A28" s="43">
        <v>41389</v>
      </c>
      <c r="B28" s="42" t="s">
        <v>89</v>
      </c>
      <c r="C28" s="42" t="s">
        <v>134</v>
      </c>
      <c r="D28" s="42"/>
      <c r="E28" s="81">
        <v>5.83</v>
      </c>
      <c r="F28" s="47">
        <f t="shared" si="0"/>
        <v>740.3400000000003</v>
      </c>
      <c r="G28" s="44"/>
      <c r="H28" s="44">
        <f t="shared" si="1"/>
        <v>39.9355</v>
      </c>
      <c r="I28" s="47">
        <f t="shared" si="2"/>
        <v>5071.329000000001</v>
      </c>
    </row>
    <row r="29" spans="1:9" ht="15">
      <c r="A29" s="43">
        <v>41389</v>
      </c>
      <c r="B29" s="42" t="s">
        <v>90</v>
      </c>
      <c r="C29" s="42" t="s">
        <v>135</v>
      </c>
      <c r="D29" s="42"/>
      <c r="E29" s="81">
        <v>11.66</v>
      </c>
      <c r="F29" s="47">
        <f t="shared" si="0"/>
        <v>728.6800000000003</v>
      </c>
      <c r="G29" s="44"/>
      <c r="H29" s="44">
        <f t="shared" si="1"/>
        <v>79.871</v>
      </c>
      <c r="I29" s="47">
        <f t="shared" si="2"/>
        <v>4991.4580000000005</v>
      </c>
    </row>
    <row r="30" spans="1:9" ht="15">
      <c r="A30" s="43">
        <v>41389</v>
      </c>
      <c r="B30" s="42" t="s">
        <v>91</v>
      </c>
      <c r="C30" s="42" t="s">
        <v>136</v>
      </c>
      <c r="D30" s="42"/>
      <c r="E30" s="81">
        <v>4.37</v>
      </c>
      <c r="F30" s="47">
        <f t="shared" si="0"/>
        <v>724.3100000000003</v>
      </c>
      <c r="G30" s="44"/>
      <c r="H30" s="44">
        <f t="shared" si="1"/>
        <v>29.9345</v>
      </c>
      <c r="I30" s="47">
        <f t="shared" si="2"/>
        <v>4961.5235</v>
      </c>
    </row>
    <row r="31" spans="1:9" ht="15">
      <c r="A31" s="43">
        <v>41389</v>
      </c>
      <c r="B31" s="42" t="s">
        <v>92</v>
      </c>
      <c r="C31" s="42" t="s">
        <v>137</v>
      </c>
      <c r="D31" s="42"/>
      <c r="E31" s="81">
        <v>8.45</v>
      </c>
      <c r="F31" s="47">
        <f t="shared" si="0"/>
        <v>715.8600000000002</v>
      </c>
      <c r="G31" s="44"/>
      <c r="H31" s="44">
        <f t="shared" si="1"/>
        <v>57.88249999999999</v>
      </c>
      <c r="I31" s="47">
        <f t="shared" si="2"/>
        <v>4903.6410000000005</v>
      </c>
    </row>
    <row r="32" spans="1:9" ht="15">
      <c r="A32" s="43">
        <v>41389</v>
      </c>
      <c r="B32" s="42" t="s">
        <v>93</v>
      </c>
      <c r="C32" s="42" t="s">
        <v>138</v>
      </c>
      <c r="D32" s="42"/>
      <c r="E32" s="81">
        <v>4.37</v>
      </c>
      <c r="F32" s="47">
        <f t="shared" si="0"/>
        <v>711.4900000000002</v>
      </c>
      <c r="G32" s="44"/>
      <c r="H32" s="44">
        <f t="shared" si="1"/>
        <v>29.9345</v>
      </c>
      <c r="I32" s="47">
        <f t="shared" si="2"/>
        <v>4873.7065</v>
      </c>
    </row>
    <row r="33" spans="1:9" ht="15">
      <c r="A33" s="43">
        <v>41390</v>
      </c>
      <c r="B33" s="42" t="s">
        <v>94</v>
      </c>
      <c r="C33" s="42" t="s">
        <v>139</v>
      </c>
      <c r="D33" s="42"/>
      <c r="E33" s="81">
        <v>0.36</v>
      </c>
      <c r="F33" s="47">
        <f t="shared" si="0"/>
        <v>711.1300000000002</v>
      </c>
      <c r="G33" s="44"/>
      <c r="H33" s="44">
        <f t="shared" si="1"/>
        <v>2.4659999999999997</v>
      </c>
      <c r="I33" s="47">
        <f t="shared" si="2"/>
        <v>4871.2405</v>
      </c>
    </row>
    <row r="34" spans="1:9" ht="15">
      <c r="A34" s="43">
        <v>41390</v>
      </c>
      <c r="B34" s="42" t="s">
        <v>95</v>
      </c>
      <c r="C34" s="42" t="s">
        <v>139</v>
      </c>
      <c r="D34" s="42"/>
      <c r="E34" s="81">
        <v>0.36</v>
      </c>
      <c r="F34" s="47">
        <f t="shared" si="0"/>
        <v>710.7700000000002</v>
      </c>
      <c r="G34" s="44"/>
      <c r="H34" s="44">
        <f t="shared" si="1"/>
        <v>2.4659999999999997</v>
      </c>
      <c r="I34" s="47">
        <f t="shared" si="2"/>
        <v>4868.7744999999995</v>
      </c>
    </row>
    <row r="35" spans="1:9" ht="15">
      <c r="A35" s="43">
        <v>41390</v>
      </c>
      <c r="B35" s="42" t="s">
        <v>96</v>
      </c>
      <c r="C35" s="42" t="s">
        <v>139</v>
      </c>
      <c r="D35" s="42"/>
      <c r="E35" s="81">
        <v>0.36</v>
      </c>
      <c r="F35" s="47">
        <f t="shared" si="0"/>
        <v>710.4100000000002</v>
      </c>
      <c r="G35" s="44"/>
      <c r="H35" s="44">
        <f t="shared" si="1"/>
        <v>2.4659999999999997</v>
      </c>
      <c r="I35" s="47">
        <f t="shared" si="2"/>
        <v>4866.308499999999</v>
      </c>
    </row>
    <row r="36" spans="1:9" ht="15">
      <c r="A36" s="43">
        <v>41390</v>
      </c>
      <c r="B36" s="42" t="s">
        <v>97</v>
      </c>
      <c r="C36" s="42" t="s">
        <v>139</v>
      </c>
      <c r="D36" s="42"/>
      <c r="E36" s="81">
        <v>0.36</v>
      </c>
      <c r="F36" s="47">
        <f t="shared" si="0"/>
        <v>710.0500000000002</v>
      </c>
      <c r="G36" s="44"/>
      <c r="H36" s="44">
        <f t="shared" si="1"/>
        <v>2.4659999999999997</v>
      </c>
      <c r="I36" s="47">
        <f t="shared" si="2"/>
        <v>4863.842499999999</v>
      </c>
    </row>
    <row r="37" spans="1:9" ht="15">
      <c r="A37" s="43">
        <v>41390</v>
      </c>
      <c r="B37" s="42" t="s">
        <v>98</v>
      </c>
      <c r="C37" s="42" t="s">
        <v>139</v>
      </c>
      <c r="D37" s="42"/>
      <c r="E37" s="81">
        <v>0.36</v>
      </c>
      <c r="F37" s="47">
        <f t="shared" si="0"/>
        <v>709.6900000000002</v>
      </c>
      <c r="G37" s="44"/>
      <c r="H37" s="44">
        <f t="shared" si="1"/>
        <v>2.4659999999999997</v>
      </c>
      <c r="I37" s="47">
        <f t="shared" si="2"/>
        <v>4861.3764999999985</v>
      </c>
    </row>
    <row r="38" spans="1:9" ht="15">
      <c r="A38" s="43">
        <v>41390</v>
      </c>
      <c r="B38" s="42" t="s">
        <v>99</v>
      </c>
      <c r="C38" s="42" t="s">
        <v>139</v>
      </c>
      <c r="D38" s="42"/>
      <c r="E38" s="81">
        <v>0.36</v>
      </c>
      <c r="F38" s="47">
        <f t="shared" si="0"/>
        <v>709.3300000000002</v>
      </c>
      <c r="G38" s="44"/>
      <c r="H38" s="44">
        <f t="shared" si="1"/>
        <v>2.4659999999999997</v>
      </c>
      <c r="I38" s="47">
        <f t="shared" si="2"/>
        <v>4858.910499999998</v>
      </c>
    </row>
    <row r="39" spans="1:9" ht="15">
      <c r="A39" s="43">
        <v>41390</v>
      </c>
      <c r="B39" s="42" t="s">
        <v>100</v>
      </c>
      <c r="C39" s="42" t="s">
        <v>140</v>
      </c>
      <c r="D39" s="42"/>
      <c r="E39" s="81">
        <v>10.2</v>
      </c>
      <c r="F39" s="47">
        <f t="shared" si="0"/>
        <v>699.1300000000001</v>
      </c>
      <c r="G39" s="44"/>
      <c r="H39" s="44">
        <f t="shared" si="1"/>
        <v>69.86999999999999</v>
      </c>
      <c r="I39" s="47">
        <f t="shared" si="2"/>
        <v>4789.040499999998</v>
      </c>
    </row>
    <row r="40" spans="1:9" ht="15">
      <c r="A40" s="43">
        <v>41390</v>
      </c>
      <c r="B40" s="42" t="s">
        <v>101</v>
      </c>
      <c r="C40" s="42" t="s">
        <v>141</v>
      </c>
      <c r="D40" s="42"/>
      <c r="E40" s="81">
        <v>8.75</v>
      </c>
      <c r="F40" s="47">
        <f aca="true" t="shared" si="3" ref="F40:F63">F39+D40-E40</f>
        <v>690.3800000000001</v>
      </c>
      <c r="G40" s="44"/>
      <c r="H40" s="44">
        <f aca="true" t="shared" si="4" ref="H40:H63">E40*$I$4</f>
        <v>59.9375</v>
      </c>
      <c r="I40" s="47">
        <f aca="true" t="shared" si="5" ref="I40:I63">I39+G40-H40</f>
        <v>4729.102999999998</v>
      </c>
    </row>
    <row r="41" spans="1:9" ht="15">
      <c r="A41" s="43">
        <v>41390</v>
      </c>
      <c r="B41" s="42" t="s">
        <v>102</v>
      </c>
      <c r="C41" s="42" t="s">
        <v>158</v>
      </c>
      <c r="D41" s="42"/>
      <c r="E41" s="81">
        <v>6.92</v>
      </c>
      <c r="F41" s="47">
        <f t="shared" si="3"/>
        <v>683.4600000000002</v>
      </c>
      <c r="G41" s="44"/>
      <c r="H41" s="44">
        <f t="shared" si="4"/>
        <v>47.401999999999994</v>
      </c>
      <c r="I41" s="47">
        <f t="shared" si="5"/>
        <v>4681.700999999998</v>
      </c>
    </row>
    <row r="42" spans="1:9" ht="15">
      <c r="A42" s="43">
        <v>41390</v>
      </c>
      <c r="B42" s="42" t="s">
        <v>103</v>
      </c>
      <c r="C42" s="42" t="s">
        <v>142</v>
      </c>
      <c r="D42" s="42"/>
      <c r="E42" s="81">
        <v>43.73</v>
      </c>
      <c r="F42" s="47">
        <f t="shared" si="3"/>
        <v>639.7300000000001</v>
      </c>
      <c r="G42" s="44"/>
      <c r="H42" s="44">
        <f t="shared" si="4"/>
        <v>299.55049999999994</v>
      </c>
      <c r="I42" s="47">
        <f t="shared" si="5"/>
        <v>4382.150499999998</v>
      </c>
    </row>
    <row r="43" spans="1:9" ht="15">
      <c r="A43" s="43">
        <v>41390</v>
      </c>
      <c r="B43" s="42" t="s">
        <v>104</v>
      </c>
      <c r="C43" s="42" t="s">
        <v>143</v>
      </c>
      <c r="D43" s="42"/>
      <c r="E43" s="81">
        <v>17.49</v>
      </c>
      <c r="F43" s="47">
        <f t="shared" si="3"/>
        <v>622.2400000000001</v>
      </c>
      <c r="G43" s="44"/>
      <c r="H43" s="44">
        <f t="shared" si="4"/>
        <v>119.80649999999999</v>
      </c>
      <c r="I43" s="47">
        <f t="shared" si="5"/>
        <v>4262.343999999998</v>
      </c>
    </row>
    <row r="44" spans="1:9" ht="15">
      <c r="A44" s="43">
        <v>41390</v>
      </c>
      <c r="B44" s="42" t="s">
        <v>104</v>
      </c>
      <c r="C44" s="42" t="s">
        <v>144</v>
      </c>
      <c r="D44" s="42"/>
      <c r="E44" s="81">
        <v>2.91</v>
      </c>
      <c r="F44" s="47">
        <f t="shared" si="3"/>
        <v>619.3300000000002</v>
      </c>
      <c r="G44" s="44"/>
      <c r="H44" s="44">
        <f t="shared" si="4"/>
        <v>19.9335</v>
      </c>
      <c r="I44" s="47">
        <f t="shared" si="5"/>
        <v>4242.410499999998</v>
      </c>
    </row>
    <row r="45" spans="1:9" ht="15">
      <c r="A45" s="43">
        <v>41390</v>
      </c>
      <c r="B45" s="42" t="s">
        <v>105</v>
      </c>
      <c r="C45" s="42" t="s">
        <v>145</v>
      </c>
      <c r="D45" s="42"/>
      <c r="E45" s="81">
        <v>0.36</v>
      </c>
      <c r="F45" s="47">
        <f t="shared" si="3"/>
        <v>618.9700000000001</v>
      </c>
      <c r="G45" s="44"/>
      <c r="H45" s="44">
        <f t="shared" si="4"/>
        <v>2.4659999999999997</v>
      </c>
      <c r="I45" s="47">
        <f t="shared" si="5"/>
        <v>4239.944499999998</v>
      </c>
    </row>
    <row r="46" spans="1:9" ht="15">
      <c r="A46" s="43">
        <v>41390</v>
      </c>
      <c r="B46" s="42" t="s">
        <v>106</v>
      </c>
      <c r="C46" s="42" t="s">
        <v>146</v>
      </c>
      <c r="D46" s="42"/>
      <c r="E46" s="81">
        <v>5.83</v>
      </c>
      <c r="F46" s="47">
        <f t="shared" si="3"/>
        <v>613.1400000000001</v>
      </c>
      <c r="G46" s="44"/>
      <c r="H46" s="44">
        <f t="shared" si="4"/>
        <v>39.9355</v>
      </c>
      <c r="I46" s="47">
        <f t="shared" si="5"/>
        <v>4200.008999999998</v>
      </c>
    </row>
    <row r="47" spans="1:9" ht="15">
      <c r="A47" s="43">
        <v>41390</v>
      </c>
      <c r="B47" s="42" t="s">
        <v>107</v>
      </c>
      <c r="C47" s="42" t="s">
        <v>147</v>
      </c>
      <c r="D47" s="42"/>
      <c r="E47" s="81">
        <v>11.66</v>
      </c>
      <c r="F47" s="47">
        <f t="shared" si="3"/>
        <v>601.4800000000001</v>
      </c>
      <c r="G47" s="44"/>
      <c r="H47" s="44">
        <f t="shared" si="4"/>
        <v>79.871</v>
      </c>
      <c r="I47" s="47">
        <f t="shared" si="5"/>
        <v>4120.137999999998</v>
      </c>
    </row>
    <row r="48" spans="1:9" ht="15">
      <c r="A48" s="43">
        <v>41390</v>
      </c>
      <c r="B48" s="42" t="s">
        <v>108</v>
      </c>
      <c r="C48" s="42" t="s">
        <v>148</v>
      </c>
      <c r="D48" s="42"/>
      <c r="E48" s="81">
        <v>8.31</v>
      </c>
      <c r="F48" s="47">
        <f t="shared" si="3"/>
        <v>593.1700000000002</v>
      </c>
      <c r="G48" s="44"/>
      <c r="H48" s="44">
        <f t="shared" si="4"/>
        <v>56.9235</v>
      </c>
      <c r="I48" s="47">
        <f t="shared" si="5"/>
        <v>4063.214499999998</v>
      </c>
    </row>
    <row r="49" spans="1:9" ht="15">
      <c r="A49" s="43">
        <v>41390</v>
      </c>
      <c r="B49" s="42" t="s">
        <v>109</v>
      </c>
      <c r="C49" s="42" t="s">
        <v>149</v>
      </c>
      <c r="D49" s="42"/>
      <c r="E49" s="81">
        <v>5.83</v>
      </c>
      <c r="F49" s="47">
        <f t="shared" si="3"/>
        <v>587.3400000000001</v>
      </c>
      <c r="G49" s="44"/>
      <c r="H49" s="44">
        <f t="shared" si="4"/>
        <v>39.9355</v>
      </c>
      <c r="I49" s="47">
        <f t="shared" si="5"/>
        <v>4023.278999999998</v>
      </c>
    </row>
    <row r="50" spans="1:9" ht="15">
      <c r="A50" s="43">
        <v>41390</v>
      </c>
      <c r="B50" s="42" t="s">
        <v>110</v>
      </c>
      <c r="C50" s="42" t="s">
        <v>150</v>
      </c>
      <c r="D50" s="42"/>
      <c r="E50" s="81">
        <v>4.37</v>
      </c>
      <c r="F50" s="47">
        <f t="shared" si="3"/>
        <v>582.9700000000001</v>
      </c>
      <c r="G50" s="44"/>
      <c r="H50" s="44">
        <f t="shared" si="4"/>
        <v>29.9345</v>
      </c>
      <c r="I50" s="47">
        <f t="shared" si="5"/>
        <v>3993.3444999999983</v>
      </c>
    </row>
    <row r="51" spans="1:9" ht="15">
      <c r="A51" s="43">
        <v>41390</v>
      </c>
      <c r="B51" s="42" t="s">
        <v>111</v>
      </c>
      <c r="C51" s="42" t="s">
        <v>151</v>
      </c>
      <c r="D51" s="42"/>
      <c r="E51" s="81">
        <v>7</v>
      </c>
      <c r="F51" s="47">
        <f t="shared" si="3"/>
        <v>575.9700000000001</v>
      </c>
      <c r="G51" s="44"/>
      <c r="H51" s="44">
        <f t="shared" si="4"/>
        <v>47.949999999999996</v>
      </c>
      <c r="I51" s="47">
        <f t="shared" si="5"/>
        <v>3945.3944999999985</v>
      </c>
    </row>
    <row r="52" spans="1:9" ht="15">
      <c r="A52" s="43">
        <v>41390</v>
      </c>
      <c r="B52" s="42" t="s">
        <v>155</v>
      </c>
      <c r="C52" s="42" t="s">
        <v>159</v>
      </c>
      <c r="D52" s="42"/>
      <c r="E52" s="81">
        <v>48.2</v>
      </c>
      <c r="F52" s="47">
        <f t="shared" si="3"/>
        <v>527.7700000000001</v>
      </c>
      <c r="G52" s="44"/>
      <c r="H52" s="44">
        <f t="shared" si="4"/>
        <v>330.17</v>
      </c>
      <c r="I52" s="47">
        <f t="shared" si="5"/>
        <v>3615.2244999999984</v>
      </c>
    </row>
    <row r="53" spans="1:9" ht="15">
      <c r="A53" s="43">
        <v>41390</v>
      </c>
      <c r="B53" s="42" t="s">
        <v>156</v>
      </c>
      <c r="C53" s="42" t="s">
        <v>160</v>
      </c>
      <c r="D53" s="42"/>
      <c r="E53" s="81">
        <v>20.44</v>
      </c>
      <c r="F53" s="47">
        <f t="shared" si="3"/>
        <v>507.3300000000001</v>
      </c>
      <c r="G53" s="44"/>
      <c r="H53" s="44">
        <f t="shared" si="4"/>
        <v>140.014</v>
      </c>
      <c r="I53" s="47">
        <f t="shared" si="5"/>
        <v>3475.2104999999983</v>
      </c>
    </row>
    <row r="54" spans="1:9" ht="15">
      <c r="A54" s="43">
        <v>41392</v>
      </c>
      <c r="B54" s="42" t="s">
        <v>112</v>
      </c>
      <c r="C54" s="42" t="s">
        <v>152</v>
      </c>
      <c r="D54" s="42"/>
      <c r="E54" s="82">
        <v>14.58</v>
      </c>
      <c r="F54" s="47">
        <f t="shared" si="3"/>
        <v>492.7500000000001</v>
      </c>
      <c r="G54" s="44"/>
      <c r="H54" s="44">
        <f t="shared" si="4"/>
        <v>99.87299999999999</v>
      </c>
      <c r="I54" s="47">
        <f t="shared" si="5"/>
        <v>3375.3374999999983</v>
      </c>
    </row>
    <row r="55" spans="1:9" ht="15">
      <c r="A55" s="43"/>
      <c r="B55" s="42"/>
      <c r="C55" s="42"/>
      <c r="D55" s="42"/>
      <c r="E55" s="44"/>
      <c r="F55" s="47">
        <f t="shared" si="3"/>
        <v>492.7500000000001</v>
      </c>
      <c r="G55" s="44"/>
      <c r="H55" s="44">
        <f t="shared" si="4"/>
        <v>0</v>
      </c>
      <c r="I55" s="47">
        <f t="shared" si="5"/>
        <v>3375.3374999999983</v>
      </c>
    </row>
    <row r="56" spans="1:9" ht="15">
      <c r="A56" s="43"/>
      <c r="B56" s="42"/>
      <c r="C56" s="42"/>
      <c r="D56" s="42"/>
      <c r="E56" s="44"/>
      <c r="F56" s="47">
        <f t="shared" si="3"/>
        <v>492.7500000000001</v>
      </c>
      <c r="G56" s="44"/>
      <c r="H56" s="44">
        <f t="shared" si="4"/>
        <v>0</v>
      </c>
      <c r="I56" s="47">
        <f t="shared" si="5"/>
        <v>3375.3374999999983</v>
      </c>
    </row>
    <row r="57" spans="1:9" ht="15">
      <c r="A57" s="43"/>
      <c r="B57" s="42"/>
      <c r="C57" s="42"/>
      <c r="D57" s="42"/>
      <c r="E57" s="44"/>
      <c r="F57" s="47">
        <f t="shared" si="3"/>
        <v>492.7500000000001</v>
      </c>
      <c r="G57" s="44"/>
      <c r="H57" s="44">
        <f t="shared" si="4"/>
        <v>0</v>
      </c>
      <c r="I57" s="47">
        <f t="shared" si="5"/>
        <v>3375.3374999999983</v>
      </c>
    </row>
    <row r="58" spans="1:9" ht="15">
      <c r="A58" s="43"/>
      <c r="B58" s="42"/>
      <c r="C58" s="42"/>
      <c r="D58" s="42"/>
      <c r="E58" s="44"/>
      <c r="F58" s="47">
        <f t="shared" si="3"/>
        <v>492.7500000000001</v>
      </c>
      <c r="G58" s="44"/>
      <c r="H58" s="44">
        <f t="shared" si="4"/>
        <v>0</v>
      </c>
      <c r="I58" s="47">
        <f t="shared" si="5"/>
        <v>3375.3374999999983</v>
      </c>
    </row>
    <row r="59" spans="1:9" ht="15">
      <c r="A59" s="43"/>
      <c r="B59" s="42"/>
      <c r="C59" s="42"/>
      <c r="D59" s="42"/>
      <c r="E59" s="44"/>
      <c r="F59" s="47">
        <f t="shared" si="3"/>
        <v>492.7500000000001</v>
      </c>
      <c r="G59" s="44"/>
      <c r="H59" s="44">
        <f t="shared" si="4"/>
        <v>0</v>
      </c>
      <c r="I59" s="47">
        <f t="shared" si="5"/>
        <v>3375.3374999999983</v>
      </c>
    </row>
    <row r="60" spans="1:9" ht="15">
      <c r="A60" s="43"/>
      <c r="B60" s="42"/>
      <c r="C60" s="42"/>
      <c r="D60" s="42"/>
      <c r="E60" s="44"/>
      <c r="F60" s="47">
        <f t="shared" si="3"/>
        <v>492.7500000000001</v>
      </c>
      <c r="G60" s="44"/>
      <c r="H60" s="44">
        <f t="shared" si="4"/>
        <v>0</v>
      </c>
      <c r="I60" s="47">
        <f t="shared" si="5"/>
        <v>3375.3374999999983</v>
      </c>
    </row>
    <row r="61" spans="1:9" ht="15">
      <c r="A61" s="43"/>
      <c r="B61" s="42"/>
      <c r="C61" s="42"/>
      <c r="D61" s="42"/>
      <c r="E61" s="44"/>
      <c r="F61" s="47">
        <f t="shared" si="3"/>
        <v>492.7500000000001</v>
      </c>
      <c r="G61" s="44"/>
      <c r="H61" s="44">
        <f t="shared" si="4"/>
        <v>0</v>
      </c>
      <c r="I61" s="47">
        <f t="shared" si="5"/>
        <v>3375.3374999999983</v>
      </c>
    </row>
    <row r="62" spans="1:9" ht="15">
      <c r="A62" s="43"/>
      <c r="B62" s="42"/>
      <c r="C62" s="42"/>
      <c r="D62" s="42"/>
      <c r="E62" s="44"/>
      <c r="F62" s="47">
        <f t="shared" si="3"/>
        <v>492.7500000000001</v>
      </c>
      <c r="G62" s="44"/>
      <c r="H62" s="44">
        <f t="shared" si="4"/>
        <v>0</v>
      </c>
      <c r="I62" s="47">
        <f t="shared" si="5"/>
        <v>3375.3374999999983</v>
      </c>
    </row>
    <row r="63" spans="1:9" ht="15.75" thickBot="1">
      <c r="A63" s="43"/>
      <c r="B63" s="42"/>
      <c r="C63" s="42"/>
      <c r="D63" s="42"/>
      <c r="E63" s="45"/>
      <c r="F63" s="49">
        <f t="shared" si="3"/>
        <v>492.7500000000001</v>
      </c>
      <c r="G63" s="45"/>
      <c r="H63" s="45">
        <f t="shared" si="4"/>
        <v>0</v>
      </c>
      <c r="I63" s="49">
        <f t="shared" si="5"/>
        <v>3375.3374999999983</v>
      </c>
    </row>
    <row r="64" spans="1:9" ht="15">
      <c r="A64" s="43"/>
      <c r="B64" s="22"/>
      <c r="C64" s="42"/>
      <c r="D64" s="42"/>
      <c r="E64" s="44">
        <f>SUM(E9:E63)</f>
        <v>629.2500000000002</v>
      </c>
      <c r="F64" s="31">
        <f>D8-E64</f>
        <v>492.7499999999998</v>
      </c>
      <c r="G64" s="44"/>
      <c r="H64" s="44">
        <f>SUM(H9:H63)</f>
        <v>4310.362499999998</v>
      </c>
      <c r="I64" s="31">
        <f>G8-H64</f>
        <v>3375.3375000000015</v>
      </c>
    </row>
    <row r="65" spans="1:8" ht="14.25" customHeight="1">
      <c r="A65" s="43"/>
      <c r="B65" s="22"/>
      <c r="C65" s="42"/>
      <c r="D65" s="42"/>
      <c r="E65" s="44"/>
      <c r="F65" s="40"/>
      <c r="G65" s="44"/>
      <c r="H65" s="44"/>
    </row>
    <row r="66" spans="1:8" ht="15" hidden="1">
      <c r="A66" s="43"/>
      <c r="B66" s="22"/>
      <c r="C66" s="42"/>
      <c r="D66" s="42"/>
      <c r="E66" s="44"/>
      <c r="F66" s="40"/>
      <c r="G66" s="44"/>
      <c r="H66" s="44"/>
    </row>
    <row r="67" spans="1:8" ht="36" customHeight="1" hidden="1">
      <c r="A67" s="43"/>
      <c r="B67" s="22"/>
      <c r="C67" s="42"/>
      <c r="D67" s="42"/>
      <c r="E67" s="44"/>
      <c r="F67" s="40"/>
      <c r="G67" s="44"/>
      <c r="H67" s="44"/>
    </row>
    <row r="68" spans="1:8" ht="15" hidden="1">
      <c r="A68" s="43"/>
      <c r="B68" s="22"/>
      <c r="C68" s="42"/>
      <c r="D68" s="42"/>
      <c r="E68" s="44"/>
      <c r="F68" s="40"/>
      <c r="G68" s="44"/>
      <c r="H68" s="44"/>
    </row>
    <row r="69" spans="1:8" ht="15" hidden="1">
      <c r="A69" s="43"/>
      <c r="B69" s="22"/>
      <c r="C69" s="42"/>
      <c r="D69" s="42"/>
      <c r="E69" s="44"/>
      <c r="F69" s="40"/>
      <c r="G69" s="44"/>
      <c r="H69" s="44"/>
    </row>
    <row r="70" spans="1:8" ht="15" hidden="1">
      <c r="A70" s="43"/>
      <c r="B70" s="22"/>
      <c r="C70" s="42"/>
      <c r="D70" s="42"/>
      <c r="E70" s="44"/>
      <c r="F70" s="40"/>
      <c r="G70" s="44"/>
      <c r="H70" s="44"/>
    </row>
    <row r="71" spans="1:8" ht="15" hidden="1">
      <c r="A71" s="43"/>
      <c r="B71" s="22"/>
      <c r="C71" s="42"/>
      <c r="D71" s="42"/>
      <c r="E71" s="44"/>
      <c r="F71" s="40"/>
      <c r="G71" s="44"/>
      <c r="H71" s="44"/>
    </row>
    <row r="72" spans="1:9" ht="18.75">
      <c r="A72" s="94" t="str">
        <f>+A1</f>
        <v>PROYECTO "SISTEMA DE AGUA NUEVA AMERICA"</v>
      </c>
      <c r="B72" s="94"/>
      <c r="C72" s="94"/>
      <c r="D72" s="94"/>
      <c r="E72" s="94"/>
      <c r="F72" s="94"/>
      <c r="G72" s="94"/>
      <c r="H72" s="94"/>
      <c r="I72" s="94"/>
    </row>
    <row r="73" spans="1:9" ht="15.75">
      <c r="A73" s="95" t="str">
        <f>+A2</f>
        <v>*** INFORME ECONOMICO MES DE ABRIL ***</v>
      </c>
      <c r="B73" s="95"/>
      <c r="C73" s="95"/>
      <c r="D73" s="95"/>
      <c r="E73" s="95"/>
      <c r="F73" s="95"/>
      <c r="G73" s="34"/>
      <c r="H73" s="34"/>
      <c r="I73" s="34"/>
    </row>
    <row r="74" spans="1:9" ht="15">
      <c r="A74" s="17"/>
      <c r="B74" s="17"/>
      <c r="C74" s="17"/>
      <c r="D74" s="18"/>
      <c r="E74" s="17"/>
      <c r="F74" s="18"/>
      <c r="G74" s="17"/>
      <c r="H74" s="19"/>
      <c r="I74" s="19"/>
    </row>
    <row r="75" spans="1:9" ht="15">
      <c r="A75" s="40"/>
      <c r="B75" s="40"/>
      <c r="C75" s="40"/>
      <c r="D75" s="40"/>
      <c r="E75" s="40"/>
      <c r="F75" s="40"/>
      <c r="G75" s="40"/>
      <c r="H75" s="23" t="s">
        <v>8</v>
      </c>
      <c r="I75" s="24">
        <f>+I4</f>
        <v>6.85</v>
      </c>
    </row>
    <row r="76" spans="1:7" ht="15">
      <c r="A76" s="40"/>
      <c r="B76" s="40"/>
      <c r="C76" s="40"/>
      <c r="D76" s="40"/>
      <c r="E76" s="40"/>
      <c r="F76" s="40"/>
      <c r="G76" s="40"/>
    </row>
    <row r="77" spans="1:9" ht="15">
      <c r="A77" s="96" t="s">
        <v>0</v>
      </c>
      <c r="B77" s="105" t="s">
        <v>9</v>
      </c>
      <c r="C77" s="65" t="s">
        <v>32</v>
      </c>
      <c r="D77" s="102" t="s">
        <v>6</v>
      </c>
      <c r="E77" s="102"/>
      <c r="F77" s="102"/>
      <c r="G77" s="102" t="s">
        <v>7</v>
      </c>
      <c r="H77" s="102"/>
      <c r="I77" s="102"/>
    </row>
    <row r="78" spans="1:9" ht="15">
      <c r="A78" s="96"/>
      <c r="B78" s="105"/>
      <c r="C78" s="7" t="s">
        <v>1</v>
      </c>
      <c r="D78" s="7" t="s">
        <v>2</v>
      </c>
      <c r="E78" s="8" t="s">
        <v>3</v>
      </c>
      <c r="F78" s="9" t="s">
        <v>4</v>
      </c>
      <c r="G78" s="7" t="s">
        <v>2</v>
      </c>
      <c r="H78" s="7" t="s">
        <v>5</v>
      </c>
      <c r="I78" s="7" t="s">
        <v>4</v>
      </c>
    </row>
    <row r="79" spans="1:9" ht="15">
      <c r="A79" s="43"/>
      <c r="B79" s="42"/>
      <c r="C79" s="35" t="str">
        <f>+C8</f>
        <v>Saldo al 31/03/2013</v>
      </c>
      <c r="D79" s="28">
        <f>+MARZO!F173</f>
        <v>1925</v>
      </c>
      <c r="E79" s="44"/>
      <c r="F79" s="26">
        <f>D79-E79</f>
        <v>1925</v>
      </c>
      <c r="G79" s="27">
        <f>F79*I75</f>
        <v>13186.25</v>
      </c>
      <c r="H79" s="25"/>
      <c r="I79" s="26">
        <f>G79-H79</f>
        <v>13186.25</v>
      </c>
    </row>
    <row r="80" spans="1:9" ht="15">
      <c r="A80" s="43"/>
      <c r="B80" s="42"/>
      <c r="C80" s="42" t="s">
        <v>603</v>
      </c>
      <c r="D80" s="42"/>
      <c r="E80" s="44">
        <v>100</v>
      </c>
      <c r="F80" s="47">
        <f>F79+D80-E80</f>
        <v>1825</v>
      </c>
      <c r="G80" s="44"/>
      <c r="H80" s="44">
        <f aca="true" t="shared" si="6" ref="H80:H108">E80*$I$75</f>
        <v>685</v>
      </c>
      <c r="I80" s="47">
        <f>I79+G80-H80</f>
        <v>12501.25</v>
      </c>
    </row>
    <row r="81" spans="1:9" ht="15">
      <c r="A81" s="43"/>
      <c r="B81" s="42"/>
      <c r="C81" s="42" t="s">
        <v>602</v>
      </c>
      <c r="D81" s="42"/>
      <c r="E81" s="44">
        <v>175</v>
      </c>
      <c r="F81" s="47">
        <f>F80+D81-E81</f>
        <v>1650</v>
      </c>
      <c r="G81" s="44"/>
      <c r="H81" s="44">
        <f t="shared" si="6"/>
        <v>1198.75</v>
      </c>
      <c r="I81" s="47">
        <f>I80+G81-H81</f>
        <v>11302.5</v>
      </c>
    </row>
    <row r="82" spans="1:9" ht="15">
      <c r="A82" s="43"/>
      <c r="B82" s="42"/>
      <c r="C82" s="42"/>
      <c r="D82" s="42"/>
      <c r="E82" s="48"/>
      <c r="F82" s="47">
        <f>F81+D82-E82</f>
        <v>1650</v>
      </c>
      <c r="G82" s="44"/>
      <c r="H82" s="44">
        <f t="shared" si="6"/>
        <v>0</v>
      </c>
      <c r="I82" s="47">
        <f>I81+G82-H82</f>
        <v>11302.5</v>
      </c>
    </row>
    <row r="83" spans="1:9" ht="15">
      <c r="A83" s="43"/>
      <c r="B83" s="42"/>
      <c r="C83" s="42"/>
      <c r="D83" s="42"/>
      <c r="E83" s="44"/>
      <c r="F83" s="47">
        <f aca="true" t="shared" si="7" ref="F83:F108">F82+D83-E83</f>
        <v>1650</v>
      </c>
      <c r="G83" s="44"/>
      <c r="H83" s="44">
        <f t="shared" si="6"/>
        <v>0</v>
      </c>
      <c r="I83" s="47">
        <f aca="true" t="shared" si="8" ref="I83:I108">I82+G83-H83</f>
        <v>11302.5</v>
      </c>
    </row>
    <row r="84" spans="1:9" ht="15">
      <c r="A84" s="43"/>
      <c r="B84" s="42"/>
      <c r="C84" s="42"/>
      <c r="D84" s="42"/>
      <c r="E84" s="44"/>
      <c r="F84" s="47">
        <f t="shared" si="7"/>
        <v>1650</v>
      </c>
      <c r="G84" s="44"/>
      <c r="H84" s="44">
        <f t="shared" si="6"/>
        <v>0</v>
      </c>
      <c r="I84" s="47">
        <f t="shared" si="8"/>
        <v>11302.5</v>
      </c>
    </row>
    <row r="85" spans="1:9" ht="15">
      <c r="A85" s="43"/>
      <c r="B85" s="42"/>
      <c r="C85" s="42"/>
      <c r="D85" s="42"/>
      <c r="E85" s="44"/>
      <c r="F85" s="47">
        <f t="shared" si="7"/>
        <v>1650</v>
      </c>
      <c r="G85" s="44"/>
      <c r="H85" s="44">
        <f t="shared" si="6"/>
        <v>0</v>
      </c>
      <c r="I85" s="47">
        <f t="shared" si="8"/>
        <v>11302.5</v>
      </c>
    </row>
    <row r="86" spans="1:9" ht="15">
      <c r="A86" s="43"/>
      <c r="B86" s="42"/>
      <c r="C86" s="42"/>
      <c r="D86" s="42"/>
      <c r="E86" s="44"/>
      <c r="F86" s="47">
        <f t="shared" si="7"/>
        <v>1650</v>
      </c>
      <c r="G86" s="44"/>
      <c r="H86" s="44">
        <f t="shared" si="6"/>
        <v>0</v>
      </c>
      <c r="I86" s="47">
        <f t="shared" si="8"/>
        <v>11302.5</v>
      </c>
    </row>
    <row r="87" spans="1:9" ht="15">
      <c r="A87" s="43"/>
      <c r="B87" s="42"/>
      <c r="C87" s="42"/>
      <c r="D87" s="42"/>
      <c r="E87" s="44"/>
      <c r="F87" s="47">
        <f t="shared" si="7"/>
        <v>1650</v>
      </c>
      <c r="G87" s="44"/>
      <c r="H87" s="44">
        <f t="shared" si="6"/>
        <v>0</v>
      </c>
      <c r="I87" s="47">
        <f t="shared" si="8"/>
        <v>11302.5</v>
      </c>
    </row>
    <row r="88" spans="1:9" ht="15">
      <c r="A88" s="43"/>
      <c r="B88" s="42"/>
      <c r="C88" s="42"/>
      <c r="D88" s="42"/>
      <c r="E88" s="44"/>
      <c r="F88" s="47">
        <f t="shared" si="7"/>
        <v>1650</v>
      </c>
      <c r="G88" s="44"/>
      <c r="H88" s="44">
        <f t="shared" si="6"/>
        <v>0</v>
      </c>
      <c r="I88" s="47">
        <f t="shared" si="8"/>
        <v>11302.5</v>
      </c>
    </row>
    <row r="89" spans="1:9" ht="15">
      <c r="A89" s="43"/>
      <c r="B89" s="42"/>
      <c r="C89" s="42"/>
      <c r="D89" s="42"/>
      <c r="E89" s="44"/>
      <c r="F89" s="47">
        <f t="shared" si="7"/>
        <v>1650</v>
      </c>
      <c r="G89" s="44"/>
      <c r="H89" s="44">
        <f t="shared" si="6"/>
        <v>0</v>
      </c>
      <c r="I89" s="47">
        <f t="shared" si="8"/>
        <v>11302.5</v>
      </c>
    </row>
    <row r="90" spans="1:9" ht="15">
      <c r="A90" s="43"/>
      <c r="B90" s="42"/>
      <c r="C90" s="42"/>
      <c r="D90" s="42"/>
      <c r="E90" s="48"/>
      <c r="F90" s="47">
        <f t="shared" si="7"/>
        <v>1650</v>
      </c>
      <c r="G90" s="44"/>
      <c r="H90" s="44">
        <f t="shared" si="6"/>
        <v>0</v>
      </c>
      <c r="I90" s="47">
        <f t="shared" si="8"/>
        <v>11302.5</v>
      </c>
    </row>
    <row r="91" spans="1:9" ht="15">
      <c r="A91" s="43"/>
      <c r="B91" s="42"/>
      <c r="C91" s="42"/>
      <c r="D91" s="42"/>
      <c r="E91" s="44"/>
      <c r="F91" s="47">
        <f t="shared" si="7"/>
        <v>1650</v>
      </c>
      <c r="G91" s="44"/>
      <c r="H91" s="44">
        <f t="shared" si="6"/>
        <v>0</v>
      </c>
      <c r="I91" s="47">
        <f t="shared" si="8"/>
        <v>11302.5</v>
      </c>
    </row>
    <row r="92" spans="1:9" ht="15">
      <c r="A92" s="43"/>
      <c r="B92" s="42"/>
      <c r="C92" s="42"/>
      <c r="D92" s="42"/>
      <c r="E92" s="44"/>
      <c r="F92" s="47">
        <f t="shared" si="7"/>
        <v>1650</v>
      </c>
      <c r="G92" s="44"/>
      <c r="H92" s="44">
        <f t="shared" si="6"/>
        <v>0</v>
      </c>
      <c r="I92" s="47">
        <f t="shared" si="8"/>
        <v>11302.5</v>
      </c>
    </row>
    <row r="93" spans="1:9" ht="15">
      <c r="A93" s="43"/>
      <c r="B93" s="42"/>
      <c r="C93" s="42"/>
      <c r="D93" s="42"/>
      <c r="E93" s="44"/>
      <c r="F93" s="47">
        <f t="shared" si="7"/>
        <v>1650</v>
      </c>
      <c r="G93" s="44"/>
      <c r="H93" s="44">
        <f t="shared" si="6"/>
        <v>0</v>
      </c>
      <c r="I93" s="47">
        <f t="shared" si="8"/>
        <v>11302.5</v>
      </c>
    </row>
    <row r="94" spans="1:9" ht="15">
      <c r="A94" s="43"/>
      <c r="B94" s="42"/>
      <c r="C94" s="42"/>
      <c r="D94" s="42"/>
      <c r="E94" s="44"/>
      <c r="F94" s="47">
        <f t="shared" si="7"/>
        <v>1650</v>
      </c>
      <c r="G94" s="44"/>
      <c r="H94" s="44">
        <f t="shared" si="6"/>
        <v>0</v>
      </c>
      <c r="I94" s="47">
        <f t="shared" si="8"/>
        <v>11302.5</v>
      </c>
    </row>
    <row r="95" spans="1:9" ht="15">
      <c r="A95" s="43"/>
      <c r="B95" s="42"/>
      <c r="C95" s="42"/>
      <c r="D95" s="42"/>
      <c r="E95" s="44"/>
      <c r="F95" s="47">
        <f t="shared" si="7"/>
        <v>1650</v>
      </c>
      <c r="G95" s="44"/>
      <c r="H95" s="44">
        <f t="shared" si="6"/>
        <v>0</v>
      </c>
      <c r="I95" s="47">
        <f t="shared" si="8"/>
        <v>11302.5</v>
      </c>
    </row>
    <row r="96" spans="1:9" ht="15">
      <c r="A96" s="43"/>
      <c r="B96" s="42"/>
      <c r="C96" s="42"/>
      <c r="D96" s="42"/>
      <c r="E96" s="44"/>
      <c r="F96" s="47">
        <f t="shared" si="7"/>
        <v>1650</v>
      </c>
      <c r="G96" s="44"/>
      <c r="H96" s="44">
        <f t="shared" si="6"/>
        <v>0</v>
      </c>
      <c r="I96" s="47">
        <f t="shared" si="8"/>
        <v>11302.5</v>
      </c>
    </row>
    <row r="97" spans="1:9" ht="15">
      <c r="A97" s="43"/>
      <c r="B97" s="42"/>
      <c r="C97" s="42"/>
      <c r="D97" s="42"/>
      <c r="E97" s="44"/>
      <c r="F97" s="47">
        <f t="shared" si="7"/>
        <v>1650</v>
      </c>
      <c r="G97" s="44"/>
      <c r="H97" s="44">
        <f t="shared" si="6"/>
        <v>0</v>
      </c>
      <c r="I97" s="47">
        <f t="shared" si="8"/>
        <v>11302.5</v>
      </c>
    </row>
    <row r="98" spans="1:9" ht="15">
      <c r="A98" s="43"/>
      <c r="B98" s="42"/>
      <c r="C98" s="42"/>
      <c r="D98" s="42"/>
      <c r="E98" s="44"/>
      <c r="F98" s="47">
        <f t="shared" si="7"/>
        <v>1650</v>
      </c>
      <c r="G98" s="44"/>
      <c r="H98" s="44">
        <f t="shared" si="6"/>
        <v>0</v>
      </c>
      <c r="I98" s="47">
        <f t="shared" si="8"/>
        <v>11302.5</v>
      </c>
    </row>
    <row r="99" spans="1:9" ht="15">
      <c r="A99" s="43"/>
      <c r="B99" s="42"/>
      <c r="C99" s="42"/>
      <c r="D99" s="42"/>
      <c r="E99" s="44"/>
      <c r="F99" s="47">
        <f t="shared" si="7"/>
        <v>1650</v>
      </c>
      <c r="G99" s="44"/>
      <c r="H99" s="44">
        <f t="shared" si="6"/>
        <v>0</v>
      </c>
      <c r="I99" s="47">
        <f t="shared" si="8"/>
        <v>11302.5</v>
      </c>
    </row>
    <row r="100" spans="1:9" ht="15">
      <c r="A100" s="43"/>
      <c r="B100" s="42"/>
      <c r="C100" s="42"/>
      <c r="D100" s="42"/>
      <c r="E100" s="44"/>
      <c r="F100" s="47">
        <f t="shared" si="7"/>
        <v>1650</v>
      </c>
      <c r="G100" s="44"/>
      <c r="H100" s="44">
        <f t="shared" si="6"/>
        <v>0</v>
      </c>
      <c r="I100" s="47">
        <f t="shared" si="8"/>
        <v>11302.5</v>
      </c>
    </row>
    <row r="101" spans="1:9" ht="15">
      <c r="A101" s="43"/>
      <c r="B101" s="42"/>
      <c r="C101" s="42"/>
      <c r="D101" s="42"/>
      <c r="E101" s="44"/>
      <c r="F101" s="47">
        <f t="shared" si="7"/>
        <v>1650</v>
      </c>
      <c r="G101" s="44"/>
      <c r="H101" s="44">
        <f t="shared" si="6"/>
        <v>0</v>
      </c>
      <c r="I101" s="47">
        <f t="shared" si="8"/>
        <v>11302.5</v>
      </c>
    </row>
    <row r="102" spans="1:9" ht="15">
      <c r="A102" s="43"/>
      <c r="B102" s="42"/>
      <c r="C102" s="42"/>
      <c r="D102" s="42"/>
      <c r="E102" s="44"/>
      <c r="F102" s="47">
        <f t="shared" si="7"/>
        <v>1650</v>
      </c>
      <c r="G102" s="44"/>
      <c r="H102" s="44">
        <f t="shared" si="6"/>
        <v>0</v>
      </c>
      <c r="I102" s="47">
        <f t="shared" si="8"/>
        <v>11302.5</v>
      </c>
    </row>
    <row r="103" spans="1:9" ht="15">
      <c r="A103" s="43"/>
      <c r="B103" s="42"/>
      <c r="C103" s="42"/>
      <c r="D103" s="42"/>
      <c r="E103" s="44"/>
      <c r="F103" s="47">
        <f t="shared" si="7"/>
        <v>1650</v>
      </c>
      <c r="G103" s="44"/>
      <c r="H103" s="44">
        <f t="shared" si="6"/>
        <v>0</v>
      </c>
      <c r="I103" s="47">
        <f t="shared" si="8"/>
        <v>11302.5</v>
      </c>
    </row>
    <row r="104" spans="1:9" ht="15">
      <c r="A104" s="43"/>
      <c r="B104" s="42"/>
      <c r="C104" s="42"/>
      <c r="D104" s="42"/>
      <c r="E104" s="44"/>
      <c r="F104" s="47">
        <f t="shared" si="7"/>
        <v>1650</v>
      </c>
      <c r="G104" s="44"/>
      <c r="H104" s="44">
        <f t="shared" si="6"/>
        <v>0</v>
      </c>
      <c r="I104" s="47">
        <f t="shared" si="8"/>
        <v>11302.5</v>
      </c>
    </row>
    <row r="105" spans="1:9" ht="15">
      <c r="A105" s="43"/>
      <c r="B105" s="42"/>
      <c r="C105" s="42"/>
      <c r="D105" s="42"/>
      <c r="E105" s="44"/>
      <c r="F105" s="47">
        <f t="shared" si="7"/>
        <v>1650</v>
      </c>
      <c r="G105" s="44"/>
      <c r="H105" s="44">
        <f t="shared" si="6"/>
        <v>0</v>
      </c>
      <c r="I105" s="47">
        <f t="shared" si="8"/>
        <v>11302.5</v>
      </c>
    </row>
    <row r="106" spans="1:9" ht="13.5" customHeight="1">
      <c r="A106" s="43"/>
      <c r="B106" s="42"/>
      <c r="C106" s="42"/>
      <c r="D106" s="42"/>
      <c r="E106" s="44"/>
      <c r="F106" s="47">
        <f t="shared" si="7"/>
        <v>1650</v>
      </c>
      <c r="G106" s="44"/>
      <c r="H106" s="44">
        <f t="shared" si="6"/>
        <v>0</v>
      </c>
      <c r="I106" s="47">
        <f t="shared" si="8"/>
        <v>11302.5</v>
      </c>
    </row>
    <row r="107" spans="1:9" ht="15" hidden="1">
      <c r="A107" s="43"/>
      <c r="B107" s="42"/>
      <c r="C107" s="42"/>
      <c r="D107" s="42"/>
      <c r="E107" s="44"/>
      <c r="F107" s="47">
        <f t="shared" si="7"/>
        <v>1650</v>
      </c>
      <c r="G107" s="44"/>
      <c r="H107" s="44">
        <f t="shared" si="6"/>
        <v>0</v>
      </c>
      <c r="I107" s="47">
        <f t="shared" si="8"/>
        <v>11302.5</v>
      </c>
    </row>
    <row r="108" spans="1:9" ht="15.75" thickBot="1">
      <c r="A108" s="43"/>
      <c r="B108" s="42"/>
      <c r="C108" s="42"/>
      <c r="D108" s="42"/>
      <c r="E108" s="45"/>
      <c r="F108" s="49">
        <f t="shared" si="7"/>
        <v>1650</v>
      </c>
      <c r="G108" s="44"/>
      <c r="H108" s="45">
        <f t="shared" si="6"/>
        <v>0</v>
      </c>
      <c r="I108" s="49">
        <f t="shared" si="8"/>
        <v>11302.5</v>
      </c>
    </row>
    <row r="109" spans="1:9" ht="15">
      <c r="A109" s="43"/>
      <c r="B109" s="42"/>
      <c r="C109" s="42"/>
      <c r="D109" s="42"/>
      <c r="E109" s="44">
        <f>SUM(E80:E108)</f>
        <v>275</v>
      </c>
      <c r="F109" s="31">
        <f>D79-E109</f>
        <v>1650</v>
      </c>
      <c r="G109" s="44"/>
      <c r="H109" s="44">
        <f>SUM(H80:H108)</f>
        <v>1883.75</v>
      </c>
      <c r="I109" s="31">
        <f>G79-H109</f>
        <v>11302.5</v>
      </c>
    </row>
    <row r="110" spans="1:8" ht="15">
      <c r="A110" s="43"/>
      <c r="B110" s="42"/>
      <c r="C110" s="42"/>
      <c r="D110" s="42"/>
      <c r="E110" s="44"/>
      <c r="F110" s="40"/>
      <c r="G110" s="44"/>
      <c r="H110" s="44"/>
    </row>
    <row r="111" spans="1:9" ht="18.75">
      <c r="A111" s="94" t="str">
        <f>+A1</f>
        <v>PROYECTO "SISTEMA DE AGUA NUEVA AMERICA"</v>
      </c>
      <c r="B111" s="94"/>
      <c r="C111" s="94"/>
      <c r="D111" s="94"/>
      <c r="E111" s="94"/>
      <c r="F111" s="94"/>
      <c r="G111" s="94"/>
      <c r="H111" s="94"/>
      <c r="I111" s="94"/>
    </row>
    <row r="112" spans="1:9" ht="15.75">
      <c r="A112" s="95" t="str">
        <f>+A2</f>
        <v>*** INFORME ECONOMICO MES DE ABRIL ***</v>
      </c>
      <c r="B112" s="95"/>
      <c r="C112" s="95"/>
      <c r="D112" s="95"/>
      <c r="E112" s="95"/>
      <c r="F112" s="95"/>
      <c r="G112" s="95"/>
      <c r="H112" s="95"/>
      <c r="I112" s="95"/>
    </row>
    <row r="113" spans="1:9" ht="15">
      <c r="A113" s="17"/>
      <c r="B113" s="17"/>
      <c r="C113" s="17"/>
      <c r="D113" s="18"/>
      <c r="E113" s="17"/>
      <c r="F113" s="18"/>
      <c r="G113" s="17"/>
      <c r="H113" s="19"/>
      <c r="I113" s="19"/>
    </row>
    <row r="114" spans="1:9" ht="15">
      <c r="A114" s="40"/>
      <c r="B114" s="40"/>
      <c r="C114" s="40"/>
      <c r="D114" s="40"/>
      <c r="E114" s="40"/>
      <c r="F114" s="40"/>
      <c r="G114" s="40"/>
      <c r="H114" s="23" t="s">
        <v>8</v>
      </c>
      <c r="I114" s="24">
        <f>+I75</f>
        <v>6.85</v>
      </c>
    </row>
    <row r="115" spans="1:7" ht="15">
      <c r="A115" s="40"/>
      <c r="B115" s="40"/>
      <c r="C115" s="40"/>
      <c r="D115" s="40"/>
      <c r="E115" s="40"/>
      <c r="F115" s="40"/>
      <c r="G115" s="40"/>
    </row>
    <row r="116" spans="1:9" ht="15">
      <c r="A116" s="96" t="s">
        <v>0</v>
      </c>
      <c r="B116" s="105" t="s">
        <v>9</v>
      </c>
      <c r="C116" s="65" t="s">
        <v>33</v>
      </c>
      <c r="D116" s="99" t="s">
        <v>6</v>
      </c>
      <c r="E116" s="100"/>
      <c r="F116" s="101"/>
      <c r="G116" s="102" t="s">
        <v>7</v>
      </c>
      <c r="H116" s="102"/>
      <c r="I116" s="102"/>
    </row>
    <row r="117" spans="1:9" ht="15">
      <c r="A117" s="96"/>
      <c r="B117" s="105"/>
      <c r="C117" s="7" t="s">
        <v>1</v>
      </c>
      <c r="D117" s="7" t="s">
        <v>2</v>
      </c>
      <c r="E117" s="8" t="s">
        <v>3</v>
      </c>
      <c r="F117" s="9" t="s">
        <v>4</v>
      </c>
      <c r="G117" s="7" t="s">
        <v>2</v>
      </c>
      <c r="H117" s="7" t="s">
        <v>5</v>
      </c>
      <c r="I117" s="7" t="s">
        <v>4</v>
      </c>
    </row>
    <row r="118" spans="1:9" ht="15">
      <c r="A118" s="43"/>
      <c r="B118" s="42"/>
      <c r="C118" s="35" t="str">
        <f>+C79</f>
        <v>Saldo al 31/03/2013</v>
      </c>
      <c r="D118" s="41">
        <f>+MARZO!F174</f>
        <v>742</v>
      </c>
      <c r="E118" s="44"/>
      <c r="F118" s="26">
        <f>D118-E118</f>
        <v>742</v>
      </c>
      <c r="G118" s="27">
        <f>F118*I114</f>
        <v>5082.7</v>
      </c>
      <c r="H118" s="25"/>
      <c r="I118" s="26">
        <f>G118-H118</f>
        <v>5082.7</v>
      </c>
    </row>
    <row r="119" spans="1:9" ht="15">
      <c r="A119" s="43"/>
      <c r="B119" s="42"/>
      <c r="C119" s="42"/>
      <c r="D119" s="42"/>
      <c r="E119" s="44"/>
      <c r="F119" s="47">
        <f aca="true" t="shared" si="9" ref="F119:F138">F118+D119-E119</f>
        <v>742</v>
      </c>
      <c r="G119" s="44"/>
      <c r="H119" s="44">
        <f aca="true" t="shared" si="10" ref="H119:H137">E119*$I$114</f>
        <v>0</v>
      </c>
      <c r="I119" s="47">
        <f>I118+G119-H119</f>
        <v>5082.7</v>
      </c>
    </row>
    <row r="120" spans="1:9" ht="15">
      <c r="A120" s="43"/>
      <c r="B120" s="42"/>
      <c r="C120" s="42"/>
      <c r="D120" s="42"/>
      <c r="E120" s="44"/>
      <c r="F120" s="47">
        <f t="shared" si="9"/>
        <v>742</v>
      </c>
      <c r="G120" s="44"/>
      <c r="H120" s="44">
        <f t="shared" si="10"/>
        <v>0</v>
      </c>
      <c r="I120" s="47">
        <f aca="true" t="shared" si="11" ref="I120:I138">I119+G120-H120</f>
        <v>5082.7</v>
      </c>
    </row>
    <row r="121" spans="1:9" ht="15">
      <c r="A121" s="43"/>
      <c r="B121" s="42"/>
      <c r="C121" s="42"/>
      <c r="D121" s="42"/>
      <c r="E121" s="44"/>
      <c r="F121" s="47">
        <f t="shared" si="9"/>
        <v>742</v>
      </c>
      <c r="G121" s="44"/>
      <c r="H121" s="44">
        <f t="shared" si="10"/>
        <v>0</v>
      </c>
      <c r="I121" s="47">
        <f t="shared" si="11"/>
        <v>5082.7</v>
      </c>
    </row>
    <row r="122" spans="1:9" ht="15">
      <c r="A122" s="43"/>
      <c r="B122" s="42"/>
      <c r="C122" s="42"/>
      <c r="D122" s="42"/>
      <c r="E122" s="44"/>
      <c r="F122" s="47">
        <f t="shared" si="9"/>
        <v>742</v>
      </c>
      <c r="G122" s="44"/>
      <c r="H122" s="44">
        <f t="shared" si="10"/>
        <v>0</v>
      </c>
      <c r="I122" s="47">
        <f t="shared" si="11"/>
        <v>5082.7</v>
      </c>
    </row>
    <row r="123" spans="1:9" ht="15">
      <c r="A123" s="43"/>
      <c r="B123" s="42"/>
      <c r="C123" s="42"/>
      <c r="D123" s="42"/>
      <c r="E123" s="44"/>
      <c r="F123" s="47">
        <f t="shared" si="9"/>
        <v>742</v>
      </c>
      <c r="G123" s="44"/>
      <c r="H123" s="44">
        <f t="shared" si="10"/>
        <v>0</v>
      </c>
      <c r="I123" s="47">
        <f t="shared" si="11"/>
        <v>5082.7</v>
      </c>
    </row>
    <row r="124" spans="1:9" ht="15">
      <c r="A124" s="43"/>
      <c r="B124" s="42"/>
      <c r="C124" s="42"/>
      <c r="D124" s="42"/>
      <c r="E124" s="48"/>
      <c r="F124" s="47">
        <f t="shared" si="9"/>
        <v>742</v>
      </c>
      <c r="G124" s="44"/>
      <c r="H124" s="44">
        <f t="shared" si="10"/>
        <v>0</v>
      </c>
      <c r="I124" s="47">
        <f t="shared" si="11"/>
        <v>5082.7</v>
      </c>
    </row>
    <row r="125" spans="1:9" ht="15">
      <c r="A125" s="43"/>
      <c r="B125" s="42"/>
      <c r="C125" s="42"/>
      <c r="D125" s="42"/>
      <c r="E125" s="44"/>
      <c r="F125" s="47">
        <f t="shared" si="9"/>
        <v>742</v>
      </c>
      <c r="G125" s="44"/>
      <c r="H125" s="44">
        <f t="shared" si="10"/>
        <v>0</v>
      </c>
      <c r="I125" s="47">
        <f t="shared" si="11"/>
        <v>5082.7</v>
      </c>
    </row>
    <row r="126" spans="1:9" ht="15">
      <c r="A126" s="43"/>
      <c r="B126" s="42"/>
      <c r="C126" s="42"/>
      <c r="D126" s="42"/>
      <c r="E126" s="44"/>
      <c r="F126" s="47">
        <f t="shared" si="9"/>
        <v>742</v>
      </c>
      <c r="G126" s="44"/>
      <c r="H126" s="44">
        <f t="shared" si="10"/>
        <v>0</v>
      </c>
      <c r="I126" s="47">
        <f t="shared" si="11"/>
        <v>5082.7</v>
      </c>
    </row>
    <row r="127" spans="1:9" ht="15">
      <c r="A127" s="43"/>
      <c r="B127" s="42"/>
      <c r="C127" s="42"/>
      <c r="D127" s="42"/>
      <c r="E127" s="44"/>
      <c r="F127" s="47">
        <f t="shared" si="9"/>
        <v>742</v>
      </c>
      <c r="G127" s="44"/>
      <c r="H127" s="44">
        <f t="shared" si="10"/>
        <v>0</v>
      </c>
      <c r="I127" s="47">
        <f t="shared" si="11"/>
        <v>5082.7</v>
      </c>
    </row>
    <row r="128" spans="1:9" ht="15">
      <c r="A128" s="43"/>
      <c r="B128" s="42"/>
      <c r="C128" s="42"/>
      <c r="D128" s="42"/>
      <c r="E128" s="44"/>
      <c r="F128" s="47">
        <f t="shared" si="9"/>
        <v>742</v>
      </c>
      <c r="G128" s="44"/>
      <c r="H128" s="44">
        <f t="shared" si="10"/>
        <v>0</v>
      </c>
      <c r="I128" s="47">
        <f t="shared" si="11"/>
        <v>5082.7</v>
      </c>
    </row>
    <row r="129" spans="1:9" ht="15">
      <c r="A129" s="43"/>
      <c r="B129" s="42"/>
      <c r="C129" s="42"/>
      <c r="D129" s="42"/>
      <c r="E129" s="44"/>
      <c r="F129" s="47">
        <f t="shared" si="9"/>
        <v>742</v>
      </c>
      <c r="G129" s="44"/>
      <c r="H129" s="44">
        <f t="shared" si="10"/>
        <v>0</v>
      </c>
      <c r="I129" s="47">
        <f t="shared" si="11"/>
        <v>5082.7</v>
      </c>
    </row>
    <row r="130" spans="1:9" ht="15">
      <c r="A130" s="43"/>
      <c r="B130" s="42"/>
      <c r="C130" s="42"/>
      <c r="D130" s="42"/>
      <c r="E130" s="44"/>
      <c r="F130" s="47">
        <f t="shared" si="9"/>
        <v>742</v>
      </c>
      <c r="G130" s="44"/>
      <c r="H130" s="44">
        <f t="shared" si="10"/>
        <v>0</v>
      </c>
      <c r="I130" s="47">
        <f t="shared" si="11"/>
        <v>5082.7</v>
      </c>
    </row>
    <row r="131" spans="1:9" ht="15">
      <c r="A131" s="43"/>
      <c r="B131" s="42"/>
      <c r="C131" s="42"/>
      <c r="D131" s="42"/>
      <c r="E131" s="44"/>
      <c r="F131" s="47">
        <f t="shared" si="9"/>
        <v>742</v>
      </c>
      <c r="G131" s="44"/>
      <c r="H131" s="44">
        <f t="shared" si="10"/>
        <v>0</v>
      </c>
      <c r="I131" s="47">
        <f t="shared" si="11"/>
        <v>5082.7</v>
      </c>
    </row>
    <row r="132" spans="1:9" ht="15">
      <c r="A132" s="43"/>
      <c r="B132" s="42"/>
      <c r="C132" s="42"/>
      <c r="D132" s="42"/>
      <c r="E132" s="48"/>
      <c r="F132" s="47">
        <f t="shared" si="9"/>
        <v>742</v>
      </c>
      <c r="G132" s="44"/>
      <c r="H132" s="44">
        <f t="shared" si="10"/>
        <v>0</v>
      </c>
      <c r="I132" s="47">
        <f t="shared" si="11"/>
        <v>5082.7</v>
      </c>
    </row>
    <row r="133" spans="1:9" ht="15">
      <c r="A133" s="43"/>
      <c r="B133" s="42"/>
      <c r="C133" s="42"/>
      <c r="D133" s="42"/>
      <c r="E133" s="44"/>
      <c r="F133" s="47">
        <f t="shared" si="9"/>
        <v>742</v>
      </c>
      <c r="G133" s="44"/>
      <c r="H133" s="44">
        <f t="shared" si="10"/>
        <v>0</v>
      </c>
      <c r="I133" s="47">
        <f t="shared" si="11"/>
        <v>5082.7</v>
      </c>
    </row>
    <row r="134" spans="1:9" ht="15">
      <c r="A134" s="43"/>
      <c r="B134" s="42"/>
      <c r="C134" s="42"/>
      <c r="D134" s="42"/>
      <c r="E134" s="48"/>
      <c r="F134" s="47">
        <f t="shared" si="9"/>
        <v>742</v>
      </c>
      <c r="G134" s="44"/>
      <c r="H134" s="44">
        <f t="shared" si="10"/>
        <v>0</v>
      </c>
      <c r="I134" s="47">
        <f t="shared" si="11"/>
        <v>5082.7</v>
      </c>
    </row>
    <row r="135" spans="1:9" ht="15">
      <c r="A135" s="43"/>
      <c r="B135" s="42"/>
      <c r="C135" s="42"/>
      <c r="D135" s="42"/>
      <c r="E135" s="44"/>
      <c r="F135" s="47">
        <f t="shared" si="9"/>
        <v>742</v>
      </c>
      <c r="G135" s="44"/>
      <c r="H135" s="44">
        <f t="shared" si="10"/>
        <v>0</v>
      </c>
      <c r="I135" s="47">
        <f t="shared" si="11"/>
        <v>5082.7</v>
      </c>
    </row>
    <row r="136" spans="1:9" ht="18.75" customHeight="1">
      <c r="A136" s="43"/>
      <c r="B136" s="42"/>
      <c r="C136" s="42"/>
      <c r="D136" s="42"/>
      <c r="E136" s="44"/>
      <c r="F136" s="47">
        <f t="shared" si="9"/>
        <v>742</v>
      </c>
      <c r="G136" s="44"/>
      <c r="H136" s="44">
        <f t="shared" si="10"/>
        <v>0</v>
      </c>
      <c r="I136" s="47">
        <f t="shared" si="11"/>
        <v>5082.7</v>
      </c>
    </row>
    <row r="137" spans="1:9" ht="15">
      <c r="A137" s="43"/>
      <c r="B137" s="42"/>
      <c r="C137" s="42"/>
      <c r="D137" s="42"/>
      <c r="E137" s="44"/>
      <c r="F137" s="47">
        <f t="shared" si="9"/>
        <v>742</v>
      </c>
      <c r="G137" s="48"/>
      <c r="H137" s="48">
        <f t="shared" si="10"/>
        <v>0</v>
      </c>
      <c r="I137" s="47">
        <f t="shared" si="11"/>
        <v>5082.7</v>
      </c>
    </row>
    <row r="138" spans="1:9" ht="15">
      <c r="A138" s="43"/>
      <c r="B138" s="42"/>
      <c r="C138" s="42"/>
      <c r="D138" s="42"/>
      <c r="E138" s="48"/>
      <c r="F138" s="47">
        <f t="shared" si="9"/>
        <v>742</v>
      </c>
      <c r="G138" s="48"/>
      <c r="H138" s="48">
        <f>E138*$I$114</f>
        <v>0</v>
      </c>
      <c r="I138" s="47">
        <f t="shared" si="11"/>
        <v>5082.7</v>
      </c>
    </row>
    <row r="139" spans="1:9" ht="15">
      <c r="A139" s="43"/>
      <c r="B139" s="42"/>
      <c r="C139" s="42"/>
      <c r="D139" s="42"/>
      <c r="E139" s="44"/>
      <c r="F139" s="47">
        <f>F138+D139-E139</f>
        <v>742</v>
      </c>
      <c r="G139" s="48"/>
      <c r="H139" s="48">
        <f>E139*$I$114</f>
        <v>0</v>
      </c>
      <c r="I139" s="47">
        <f>I138+G139-H139</f>
        <v>5082.7</v>
      </c>
    </row>
    <row r="140" spans="1:9" ht="15">
      <c r="A140" s="43"/>
      <c r="B140" s="42"/>
      <c r="C140" s="42"/>
      <c r="D140" s="42"/>
      <c r="E140" s="44"/>
      <c r="F140" s="47">
        <f>F139+D140-E140</f>
        <v>742</v>
      </c>
      <c r="G140" s="48"/>
      <c r="H140" s="48">
        <f>E140*$I$114</f>
        <v>0</v>
      </c>
      <c r="I140" s="47">
        <f>I139+G140-H140</f>
        <v>5082.7</v>
      </c>
    </row>
    <row r="141" spans="1:9" ht="15.75" thickBot="1">
      <c r="A141" s="43"/>
      <c r="B141" s="42"/>
      <c r="C141" s="42"/>
      <c r="D141" s="42"/>
      <c r="E141" s="45"/>
      <c r="F141" s="49">
        <f>F140+D141-E141</f>
        <v>742</v>
      </c>
      <c r="G141" s="45"/>
      <c r="H141" s="45">
        <f>E141*$I$114</f>
        <v>0</v>
      </c>
      <c r="I141" s="49">
        <f>I140+G141-H141</f>
        <v>5082.7</v>
      </c>
    </row>
    <row r="142" spans="1:9" ht="15">
      <c r="A142" s="43"/>
      <c r="B142" s="42"/>
      <c r="C142" s="42"/>
      <c r="D142" s="42"/>
      <c r="E142" s="44">
        <f>SUM(E119:E141)</f>
        <v>0</v>
      </c>
      <c r="F142" s="31">
        <f>D118-E142</f>
        <v>742</v>
      </c>
      <c r="G142" s="32"/>
      <c r="H142" s="33">
        <f>SUM(H119:H141)</f>
        <v>0</v>
      </c>
      <c r="I142" s="31">
        <f>G118-H142</f>
        <v>5082.7</v>
      </c>
    </row>
    <row r="143" spans="1:7" ht="15">
      <c r="A143" s="43"/>
      <c r="B143" s="42"/>
      <c r="C143" s="42"/>
      <c r="D143" s="42"/>
      <c r="E143" s="44"/>
      <c r="F143" s="40"/>
      <c r="G143" s="40"/>
    </row>
    <row r="144" spans="1:7" ht="15">
      <c r="A144" s="43"/>
      <c r="B144" s="42"/>
      <c r="C144" s="42"/>
      <c r="D144" s="42"/>
      <c r="E144" s="44"/>
      <c r="F144" s="40"/>
      <c r="G144" s="40"/>
    </row>
    <row r="145" spans="1:7" ht="15">
      <c r="A145" s="43"/>
      <c r="B145" s="42"/>
      <c r="C145" s="42"/>
      <c r="D145" s="42"/>
      <c r="E145" s="44"/>
      <c r="F145" s="40"/>
      <c r="G145" s="40"/>
    </row>
    <row r="146" spans="1:7" ht="15">
      <c r="A146" s="43"/>
      <c r="B146" s="42"/>
      <c r="C146" s="42"/>
      <c r="D146" s="42"/>
      <c r="E146" s="44"/>
      <c r="F146" s="40"/>
      <c r="G146" s="40"/>
    </row>
    <row r="147" spans="1:7" ht="15">
      <c r="A147" s="43"/>
      <c r="B147" s="42"/>
      <c r="C147" s="42"/>
      <c r="D147" s="42"/>
      <c r="E147" s="44"/>
      <c r="F147" s="40"/>
      <c r="G147" s="40"/>
    </row>
    <row r="148" spans="1:7" ht="15">
      <c r="A148" s="43"/>
      <c r="B148" s="42"/>
      <c r="C148" s="42"/>
      <c r="D148" s="42"/>
      <c r="E148" s="44"/>
      <c r="F148" s="40"/>
      <c r="G148" s="40"/>
    </row>
    <row r="149" spans="1:7" ht="15">
      <c r="A149" s="43"/>
      <c r="B149" s="42"/>
      <c r="C149" s="42"/>
      <c r="D149" s="42"/>
      <c r="E149" s="44"/>
      <c r="F149" s="40"/>
      <c r="G149" s="40"/>
    </row>
    <row r="150" spans="1:7" ht="15">
      <c r="A150" s="43"/>
      <c r="B150" s="42"/>
      <c r="C150" s="42"/>
      <c r="D150" s="42"/>
      <c r="E150" s="44"/>
      <c r="F150" s="40"/>
      <c r="G150" s="40"/>
    </row>
    <row r="151" spans="1:7" ht="15">
      <c r="A151" s="43"/>
      <c r="B151" s="42"/>
      <c r="C151" s="42"/>
      <c r="D151" s="42"/>
      <c r="E151" s="44"/>
      <c r="F151" s="40"/>
      <c r="G151" s="40"/>
    </row>
    <row r="152" spans="1:9" ht="18.75">
      <c r="A152" s="94" t="str">
        <f>+A1</f>
        <v>PROYECTO "SISTEMA DE AGUA NUEVA AMERICA"</v>
      </c>
      <c r="B152" s="94"/>
      <c r="C152" s="94"/>
      <c r="D152" s="94"/>
      <c r="E152" s="94"/>
      <c r="F152" s="94"/>
      <c r="G152" s="94"/>
      <c r="H152" s="94"/>
      <c r="I152" s="94"/>
    </row>
    <row r="153" spans="1:9" ht="15.75">
      <c r="A153" s="95" t="str">
        <f>+A2</f>
        <v>*** INFORME ECONOMICO MES DE ABRIL ***</v>
      </c>
      <c r="B153" s="95"/>
      <c r="C153" s="95"/>
      <c r="D153" s="95"/>
      <c r="E153" s="95"/>
      <c r="F153" s="95"/>
      <c r="G153" s="34"/>
      <c r="H153" s="34"/>
      <c r="I153" s="34"/>
    </row>
    <row r="154" spans="1:8" ht="15">
      <c r="A154" s="17"/>
      <c r="B154" s="17"/>
      <c r="C154" s="17"/>
      <c r="D154" s="18"/>
      <c r="E154" s="17"/>
      <c r="F154" s="40"/>
      <c r="G154" s="44"/>
      <c r="H154" s="44"/>
    </row>
    <row r="155" spans="1:9" ht="15">
      <c r="A155" s="40"/>
      <c r="B155" s="40"/>
      <c r="C155" s="40"/>
      <c r="D155" s="40"/>
      <c r="E155" s="40"/>
      <c r="F155" s="40"/>
      <c r="G155" s="40"/>
      <c r="H155" s="23" t="s">
        <v>8</v>
      </c>
      <c r="I155" s="24">
        <f>+I114</f>
        <v>6.85</v>
      </c>
    </row>
    <row r="156" spans="1:7" ht="15">
      <c r="A156" s="40"/>
      <c r="B156" s="40"/>
      <c r="C156" s="40"/>
      <c r="D156" s="40"/>
      <c r="E156" s="40"/>
      <c r="F156" s="40"/>
      <c r="G156" s="40"/>
    </row>
    <row r="157" spans="1:9" ht="15">
      <c r="A157" s="96" t="s">
        <v>0</v>
      </c>
      <c r="B157" s="105" t="s">
        <v>9</v>
      </c>
      <c r="C157" s="65" t="s">
        <v>34</v>
      </c>
      <c r="D157" s="99" t="s">
        <v>6</v>
      </c>
      <c r="E157" s="100"/>
      <c r="F157" s="101"/>
      <c r="G157" s="102" t="s">
        <v>7</v>
      </c>
      <c r="H157" s="102"/>
      <c r="I157" s="102"/>
    </row>
    <row r="158" spans="1:9" ht="15">
      <c r="A158" s="96"/>
      <c r="B158" s="105"/>
      <c r="C158" s="7" t="s">
        <v>1</v>
      </c>
      <c r="D158" s="7" t="s">
        <v>2</v>
      </c>
      <c r="E158" s="8" t="s">
        <v>3</v>
      </c>
      <c r="F158" s="9" t="s">
        <v>4</v>
      </c>
      <c r="G158" s="7" t="s">
        <v>2</v>
      </c>
      <c r="H158" s="7" t="s">
        <v>5</v>
      </c>
      <c r="I158" s="7" t="s">
        <v>4</v>
      </c>
    </row>
    <row r="159" spans="1:9" ht="15">
      <c r="A159" s="43"/>
      <c r="B159" s="42"/>
      <c r="C159" s="35" t="str">
        <f>+C118</f>
        <v>Saldo al 31/03/2013</v>
      </c>
      <c r="D159" s="41">
        <f>+ENERO!F175</f>
        <v>12061.62390670554</v>
      </c>
      <c r="E159" s="44"/>
      <c r="F159" s="26">
        <f>D159-E159</f>
        <v>12061.62390670554</v>
      </c>
      <c r="G159" s="27">
        <f>F159*I155</f>
        <v>82622.12376093294</v>
      </c>
      <c r="H159" s="25"/>
      <c r="I159" s="26">
        <f>G159-H159</f>
        <v>82622.12376093294</v>
      </c>
    </row>
    <row r="160" spans="1:9" ht="15">
      <c r="A160" s="43"/>
      <c r="B160" s="42"/>
      <c r="C160" s="42"/>
      <c r="D160" s="42"/>
      <c r="E160" s="44"/>
      <c r="F160" s="47">
        <f aca="true" t="shared" si="12" ref="F160:F167">F159+D160-E160</f>
        <v>12061.62390670554</v>
      </c>
      <c r="G160" s="44"/>
      <c r="H160" s="44">
        <f aca="true" t="shared" si="13" ref="H160:H167">E160*$I$4</f>
        <v>0</v>
      </c>
      <c r="I160" s="47">
        <f aca="true" t="shared" si="14" ref="I160:I167">I159+G160-H160</f>
        <v>82622.12376093294</v>
      </c>
    </row>
    <row r="161" spans="1:9" ht="15">
      <c r="A161" s="43"/>
      <c r="B161" s="42"/>
      <c r="C161" s="42"/>
      <c r="D161" s="42"/>
      <c r="E161" s="48"/>
      <c r="F161" s="47">
        <f t="shared" si="12"/>
        <v>12061.62390670554</v>
      </c>
      <c r="G161" s="44"/>
      <c r="H161" s="44">
        <f t="shared" si="13"/>
        <v>0</v>
      </c>
      <c r="I161" s="47">
        <f t="shared" si="14"/>
        <v>82622.12376093294</v>
      </c>
    </row>
    <row r="162" spans="1:9" ht="15">
      <c r="A162" s="43"/>
      <c r="B162" s="42"/>
      <c r="C162" s="42"/>
      <c r="D162" s="42"/>
      <c r="E162" s="44"/>
      <c r="F162" s="47">
        <f t="shared" si="12"/>
        <v>12061.62390670554</v>
      </c>
      <c r="G162" s="44"/>
      <c r="H162" s="44">
        <f t="shared" si="13"/>
        <v>0</v>
      </c>
      <c r="I162" s="47">
        <f t="shared" si="14"/>
        <v>82622.12376093294</v>
      </c>
    </row>
    <row r="163" spans="1:9" ht="15">
      <c r="A163" s="43"/>
      <c r="B163" s="42"/>
      <c r="C163" s="42"/>
      <c r="D163" s="42"/>
      <c r="E163" s="48"/>
      <c r="F163" s="26">
        <f t="shared" si="12"/>
        <v>12061.62390670554</v>
      </c>
      <c r="G163" s="48"/>
      <c r="H163" s="48">
        <f t="shared" si="13"/>
        <v>0</v>
      </c>
      <c r="I163" s="26">
        <f t="shared" si="14"/>
        <v>82622.12376093294</v>
      </c>
    </row>
    <row r="164" spans="1:9" ht="15">
      <c r="A164" s="43"/>
      <c r="B164" s="42"/>
      <c r="C164" s="42"/>
      <c r="D164" s="42"/>
      <c r="E164" s="44"/>
      <c r="F164" s="47">
        <f t="shared" si="12"/>
        <v>12061.62390670554</v>
      </c>
      <c r="G164" s="44"/>
      <c r="H164" s="44">
        <f t="shared" si="13"/>
        <v>0</v>
      </c>
      <c r="I164" s="47">
        <f t="shared" si="14"/>
        <v>82622.12376093294</v>
      </c>
    </row>
    <row r="165" spans="1:9" ht="15">
      <c r="A165" s="43"/>
      <c r="B165" s="42"/>
      <c r="C165" s="42"/>
      <c r="D165" s="42"/>
      <c r="E165" s="48"/>
      <c r="F165" s="47">
        <f t="shared" si="12"/>
        <v>12061.62390670554</v>
      </c>
      <c r="G165" s="44"/>
      <c r="H165" s="44">
        <f t="shared" si="13"/>
        <v>0</v>
      </c>
      <c r="I165" s="47">
        <f t="shared" si="14"/>
        <v>82622.12376093294</v>
      </c>
    </row>
    <row r="166" spans="1:9" ht="15">
      <c r="A166" s="43"/>
      <c r="B166" s="42"/>
      <c r="C166" s="42"/>
      <c r="D166" s="42"/>
      <c r="E166" s="44"/>
      <c r="F166" s="47">
        <f t="shared" si="12"/>
        <v>12061.62390670554</v>
      </c>
      <c r="G166" s="44"/>
      <c r="H166" s="44">
        <f t="shared" si="13"/>
        <v>0</v>
      </c>
      <c r="I166" s="47">
        <f t="shared" si="14"/>
        <v>82622.12376093294</v>
      </c>
    </row>
    <row r="167" spans="1:9" ht="15.75" thickBot="1">
      <c r="A167" s="43"/>
      <c r="B167" s="42"/>
      <c r="C167" s="42"/>
      <c r="D167" s="42"/>
      <c r="E167" s="45"/>
      <c r="F167" s="49">
        <f t="shared" si="12"/>
        <v>12061.62390670554</v>
      </c>
      <c r="G167" s="44"/>
      <c r="H167" s="45">
        <f t="shared" si="13"/>
        <v>0</v>
      </c>
      <c r="I167" s="49">
        <f t="shared" si="14"/>
        <v>82622.12376093294</v>
      </c>
    </row>
    <row r="168" spans="1:9" ht="15">
      <c r="A168" s="43"/>
      <c r="B168" s="42"/>
      <c r="C168" s="42"/>
      <c r="D168" s="42"/>
      <c r="E168" s="44">
        <f>SUM(E160:E167)</f>
        <v>0</v>
      </c>
      <c r="F168" s="47">
        <v>0</v>
      </c>
      <c r="G168" s="44"/>
      <c r="H168" s="44">
        <f>SUM(H160:H167)</f>
        <v>0</v>
      </c>
      <c r="I168" s="14">
        <f>G159-H168</f>
        <v>82622.12376093294</v>
      </c>
    </row>
    <row r="169" spans="1:8" ht="15">
      <c r="A169" s="43"/>
      <c r="B169" s="42"/>
      <c r="C169" s="42"/>
      <c r="D169" s="42"/>
      <c r="E169" s="44"/>
      <c r="F169" s="40"/>
      <c r="G169" s="44"/>
      <c r="H169" s="44"/>
    </row>
    <row r="170" spans="1:8" ht="15">
      <c r="A170" s="43"/>
      <c r="B170" s="42"/>
      <c r="C170" s="42"/>
      <c r="D170" s="42"/>
      <c r="E170" s="44"/>
      <c r="F170" s="40"/>
      <c r="G170" s="44"/>
      <c r="H170" s="44"/>
    </row>
    <row r="171" spans="1:8" ht="15">
      <c r="A171" s="43"/>
      <c r="B171" s="42"/>
      <c r="C171" s="42"/>
      <c r="D171" s="42"/>
      <c r="E171" s="44"/>
      <c r="F171" s="40"/>
      <c r="G171" s="44"/>
      <c r="H171" s="44"/>
    </row>
    <row r="172" spans="1:9" ht="18.75">
      <c r="A172" s="43"/>
      <c r="B172" s="42"/>
      <c r="C172" s="42"/>
      <c r="D172" s="42"/>
      <c r="E172" s="44"/>
      <c r="F172" s="63"/>
      <c r="G172" s="63"/>
      <c r="H172" s="63"/>
      <c r="I172" s="63"/>
    </row>
    <row r="173" spans="1:9" ht="15.75">
      <c r="A173" s="43"/>
      <c r="B173" s="42"/>
      <c r="C173" s="42"/>
      <c r="D173" s="42"/>
      <c r="E173" s="44"/>
      <c r="F173" s="64"/>
      <c r="G173" s="64"/>
      <c r="H173" s="64"/>
      <c r="I173" s="64"/>
    </row>
    <row r="174" spans="1:9" ht="15">
      <c r="A174" s="43"/>
      <c r="B174" s="42"/>
      <c r="C174" s="42"/>
      <c r="D174" s="42"/>
      <c r="E174" s="44"/>
      <c r="F174" s="18"/>
      <c r="G174" s="17"/>
      <c r="H174" s="19"/>
      <c r="I174" s="19"/>
    </row>
    <row r="175" spans="1:7" ht="15">
      <c r="A175" s="43"/>
      <c r="B175" s="42"/>
      <c r="C175" s="42"/>
      <c r="D175" s="42"/>
      <c r="E175" s="44"/>
      <c r="F175" s="40"/>
      <c r="G175" s="40"/>
    </row>
    <row r="176" spans="1:7" ht="15">
      <c r="A176" s="43"/>
      <c r="B176" s="42"/>
      <c r="C176" s="42"/>
      <c r="D176" s="42"/>
      <c r="E176" s="44"/>
      <c r="F176" s="40"/>
      <c r="G176" s="40"/>
    </row>
    <row r="177" spans="1:7" ht="15">
      <c r="A177" s="43"/>
      <c r="B177" s="42"/>
      <c r="C177" s="42"/>
      <c r="D177" s="42"/>
      <c r="E177" s="44"/>
      <c r="F177" s="40"/>
      <c r="G177" s="40"/>
    </row>
    <row r="178" spans="1:7" ht="15">
      <c r="A178" s="43"/>
      <c r="B178" s="42"/>
      <c r="C178" s="42"/>
      <c r="D178" s="42"/>
      <c r="E178" s="44"/>
      <c r="F178" s="40"/>
      <c r="G178" s="40"/>
    </row>
    <row r="179" spans="1:7" ht="15">
      <c r="A179" s="43"/>
      <c r="B179" s="42"/>
      <c r="C179" s="42"/>
      <c r="D179" s="42"/>
      <c r="E179" s="44"/>
      <c r="F179" s="40"/>
      <c r="G179" s="40"/>
    </row>
    <row r="180" spans="1:7" ht="15">
      <c r="A180" s="43"/>
      <c r="B180" s="42"/>
      <c r="C180" s="42"/>
      <c r="D180" s="42"/>
      <c r="E180" s="44"/>
      <c r="F180" s="40"/>
      <c r="G180" s="40"/>
    </row>
    <row r="181" spans="1:7" ht="15">
      <c r="A181" s="43"/>
      <c r="B181" s="42"/>
      <c r="C181" s="42"/>
      <c r="D181" s="42"/>
      <c r="E181" s="44"/>
      <c r="F181" s="40"/>
      <c r="G181" s="40"/>
    </row>
    <row r="182" spans="1:7" ht="15">
      <c r="A182" s="43"/>
      <c r="B182" s="42"/>
      <c r="C182" s="42"/>
      <c r="D182" s="42"/>
      <c r="E182" s="44"/>
      <c r="F182" s="40"/>
      <c r="G182" s="40"/>
    </row>
    <row r="183" spans="1:7" ht="15">
      <c r="A183" s="43"/>
      <c r="B183" s="42"/>
      <c r="C183" s="42"/>
      <c r="D183" s="42"/>
      <c r="E183" s="44"/>
      <c r="F183" s="40"/>
      <c r="G183" s="40"/>
    </row>
    <row r="184" spans="1:7" ht="15">
      <c r="A184" s="43"/>
      <c r="B184" s="42"/>
      <c r="C184" s="42"/>
      <c r="D184" s="42"/>
      <c r="E184" s="44"/>
      <c r="F184" s="40"/>
      <c r="G184" s="40"/>
    </row>
    <row r="185" spans="1:9" ht="18.75">
      <c r="A185" s="94" t="str">
        <f>+A1</f>
        <v>PROYECTO "SISTEMA DE AGUA NUEVA AMERICA"</v>
      </c>
      <c r="B185" s="94"/>
      <c r="C185" s="94"/>
      <c r="D185" s="94"/>
      <c r="E185" s="94"/>
      <c r="F185" s="94"/>
      <c r="G185" s="94"/>
      <c r="H185" s="94"/>
      <c r="I185" s="94"/>
    </row>
    <row r="186" spans="1:9" ht="15.75">
      <c r="A186" s="95" t="str">
        <f>+A2</f>
        <v>*** INFORME ECONOMICO MES DE ABRIL ***</v>
      </c>
      <c r="B186" s="95"/>
      <c r="C186" s="95"/>
      <c r="D186" s="95"/>
      <c r="E186" s="95"/>
      <c r="F186" s="95"/>
      <c r="G186" s="34"/>
      <c r="H186" s="34"/>
      <c r="I186" s="34"/>
    </row>
    <row r="187" spans="1:7" ht="15">
      <c r="A187" s="17"/>
      <c r="B187" s="17"/>
      <c r="C187" s="17"/>
      <c r="D187" s="18"/>
      <c r="E187" s="17"/>
      <c r="F187" s="40"/>
      <c r="G187" s="40"/>
    </row>
    <row r="188" spans="1:9" ht="15">
      <c r="A188" s="40"/>
      <c r="B188" s="40"/>
      <c r="C188" s="40"/>
      <c r="D188" s="40"/>
      <c r="E188" s="40"/>
      <c r="F188" s="40"/>
      <c r="G188" s="40"/>
      <c r="H188" s="23" t="s">
        <v>8</v>
      </c>
      <c r="I188" s="24">
        <f>+I155</f>
        <v>6.85</v>
      </c>
    </row>
    <row r="189" spans="1:7" ht="15">
      <c r="A189" s="40"/>
      <c r="B189" s="40"/>
      <c r="C189" s="40"/>
      <c r="D189" s="40"/>
      <c r="E189" s="40"/>
      <c r="F189" s="40"/>
      <c r="G189" s="40"/>
    </row>
    <row r="190" spans="1:9" ht="15">
      <c r="A190" s="96" t="s">
        <v>0</v>
      </c>
      <c r="B190" s="105" t="s">
        <v>9</v>
      </c>
      <c r="C190" s="65" t="s">
        <v>11</v>
      </c>
      <c r="D190" s="99" t="s">
        <v>6</v>
      </c>
      <c r="E190" s="100"/>
      <c r="F190" s="101"/>
      <c r="G190" s="102" t="s">
        <v>7</v>
      </c>
      <c r="H190" s="102"/>
      <c r="I190" s="102"/>
    </row>
    <row r="191" spans="1:9" ht="15">
      <c r="A191" s="96"/>
      <c r="B191" s="105"/>
      <c r="C191" s="7" t="s">
        <v>1</v>
      </c>
      <c r="D191" s="7" t="s">
        <v>2</v>
      </c>
      <c r="E191" s="8" t="s">
        <v>3</v>
      </c>
      <c r="F191" s="9" t="s">
        <v>4</v>
      </c>
      <c r="G191" s="7" t="s">
        <v>2</v>
      </c>
      <c r="H191" s="7" t="s">
        <v>5</v>
      </c>
      <c r="I191" s="7" t="s">
        <v>4</v>
      </c>
    </row>
    <row r="192" spans="1:9" ht="15">
      <c r="A192" s="43"/>
      <c r="B192" s="42"/>
      <c r="C192" s="35" t="str">
        <f>+C159</f>
        <v>Saldo al 31/03/2013</v>
      </c>
      <c r="D192" s="41">
        <f>+FEBRERO!F176</f>
        <v>891.4699999999999</v>
      </c>
      <c r="E192" s="44"/>
      <c r="F192" s="26">
        <f>D192-E192</f>
        <v>891.4699999999999</v>
      </c>
      <c r="G192" s="27">
        <f>D192*$I$188</f>
        <v>6106.569499999999</v>
      </c>
      <c r="H192" s="25"/>
      <c r="I192" s="26">
        <f>G192-H192</f>
        <v>6106.569499999999</v>
      </c>
    </row>
    <row r="193" spans="1:9" ht="15">
      <c r="A193" s="43">
        <v>41381</v>
      </c>
      <c r="B193" s="42" t="s">
        <v>113</v>
      </c>
      <c r="C193" s="42" t="s">
        <v>42</v>
      </c>
      <c r="D193" s="42"/>
      <c r="E193" s="81">
        <v>7.29</v>
      </c>
      <c r="F193" s="47">
        <f>F192+D193-E193</f>
        <v>884.18</v>
      </c>
      <c r="G193" s="27"/>
      <c r="H193" s="44">
        <f>E193*$I$4</f>
        <v>49.936499999999995</v>
      </c>
      <c r="I193" s="47">
        <f>I192+G193-H193</f>
        <v>6056.632999999999</v>
      </c>
    </row>
    <row r="194" spans="1:9" ht="15">
      <c r="A194" s="43">
        <v>41383</v>
      </c>
      <c r="B194" s="42" t="s">
        <v>114</v>
      </c>
      <c r="C194" s="42" t="s">
        <v>42</v>
      </c>
      <c r="D194" s="42"/>
      <c r="E194" s="81">
        <v>14.58</v>
      </c>
      <c r="F194" s="47">
        <f>F193+D194-E194</f>
        <v>869.5999999999999</v>
      </c>
      <c r="G194" s="27"/>
      <c r="H194" s="44">
        <f>E194*$I$4</f>
        <v>99.87299999999999</v>
      </c>
      <c r="I194" s="47">
        <f>I193+G194-H194</f>
        <v>5956.759999999999</v>
      </c>
    </row>
    <row r="195" spans="1:9" ht="15">
      <c r="A195" s="43">
        <v>41387</v>
      </c>
      <c r="B195" s="42" t="s">
        <v>115</v>
      </c>
      <c r="C195" s="42" t="s">
        <v>153</v>
      </c>
      <c r="D195" s="42"/>
      <c r="E195" s="82">
        <v>21.86</v>
      </c>
      <c r="F195" s="47">
        <f>F194+D195-E195</f>
        <v>847.7399999999999</v>
      </c>
      <c r="G195" s="44"/>
      <c r="H195" s="44">
        <f>E195*$I$4</f>
        <v>149.74099999999999</v>
      </c>
      <c r="I195" s="47">
        <f>I194+G195-H195</f>
        <v>5807.018999999999</v>
      </c>
    </row>
    <row r="196" spans="1:9" ht="15">
      <c r="A196" s="43"/>
      <c r="B196" s="42"/>
      <c r="C196" s="42"/>
      <c r="D196" s="42"/>
      <c r="E196" s="44"/>
      <c r="F196" s="47">
        <f aca="true" t="shared" si="15" ref="F196:F205">F195+D196-E196</f>
        <v>847.7399999999999</v>
      </c>
      <c r="G196" s="44"/>
      <c r="H196" s="44">
        <f aca="true" t="shared" si="16" ref="H196:H205">E196*$I$4</f>
        <v>0</v>
      </c>
      <c r="I196" s="47">
        <f aca="true" t="shared" si="17" ref="I196:I205">I195+G196-H196</f>
        <v>5807.018999999999</v>
      </c>
    </row>
    <row r="197" spans="1:9" ht="15">
      <c r="A197" s="43"/>
      <c r="B197" s="42"/>
      <c r="C197" s="42"/>
      <c r="D197" s="42"/>
      <c r="E197" s="44"/>
      <c r="F197" s="47">
        <f t="shared" si="15"/>
        <v>847.7399999999999</v>
      </c>
      <c r="G197" s="44"/>
      <c r="H197" s="44">
        <f t="shared" si="16"/>
        <v>0</v>
      </c>
      <c r="I197" s="47">
        <f t="shared" si="17"/>
        <v>5807.018999999999</v>
      </c>
    </row>
    <row r="198" spans="1:9" ht="15">
      <c r="A198" s="43"/>
      <c r="B198" s="42"/>
      <c r="C198" s="42"/>
      <c r="D198" s="42"/>
      <c r="E198" s="44"/>
      <c r="F198" s="47">
        <f t="shared" si="15"/>
        <v>847.7399999999999</v>
      </c>
      <c r="G198" s="44"/>
      <c r="H198" s="44">
        <f t="shared" si="16"/>
        <v>0</v>
      </c>
      <c r="I198" s="47">
        <f t="shared" si="17"/>
        <v>5807.018999999999</v>
      </c>
    </row>
    <row r="199" spans="1:9" ht="15">
      <c r="A199" s="43"/>
      <c r="B199" s="42"/>
      <c r="C199" s="42"/>
      <c r="D199" s="42"/>
      <c r="E199" s="48"/>
      <c r="F199" s="47">
        <f t="shared" si="15"/>
        <v>847.7399999999999</v>
      </c>
      <c r="G199" s="44"/>
      <c r="H199" s="44">
        <f t="shared" si="16"/>
        <v>0</v>
      </c>
      <c r="I199" s="47">
        <f t="shared" si="17"/>
        <v>5807.018999999999</v>
      </c>
    </row>
    <row r="200" spans="1:9" ht="15">
      <c r="A200" s="43"/>
      <c r="B200" s="42"/>
      <c r="C200" s="42"/>
      <c r="D200" s="42"/>
      <c r="E200" s="44"/>
      <c r="F200" s="47">
        <f t="shared" si="15"/>
        <v>847.7399999999999</v>
      </c>
      <c r="G200" s="44"/>
      <c r="H200" s="44">
        <f t="shared" si="16"/>
        <v>0</v>
      </c>
      <c r="I200" s="47">
        <f t="shared" si="17"/>
        <v>5807.018999999999</v>
      </c>
    </row>
    <row r="201" spans="1:9" ht="15.75" customHeight="1">
      <c r="A201" s="43"/>
      <c r="B201" s="42"/>
      <c r="C201" s="42"/>
      <c r="D201" s="42"/>
      <c r="E201" s="48"/>
      <c r="F201" s="47">
        <f t="shared" si="15"/>
        <v>847.7399999999999</v>
      </c>
      <c r="G201" s="44"/>
      <c r="H201" s="44">
        <f t="shared" si="16"/>
        <v>0</v>
      </c>
      <c r="I201" s="47">
        <f t="shared" si="17"/>
        <v>5807.018999999999</v>
      </c>
    </row>
    <row r="202" spans="1:9" ht="15">
      <c r="A202" s="43"/>
      <c r="B202" s="42"/>
      <c r="C202" s="42" t="s">
        <v>30</v>
      </c>
      <c r="D202" s="42"/>
      <c r="E202" s="44"/>
      <c r="F202" s="47">
        <f t="shared" si="15"/>
        <v>847.7399999999999</v>
      </c>
      <c r="G202" s="44"/>
      <c r="H202" s="44">
        <f t="shared" si="16"/>
        <v>0</v>
      </c>
      <c r="I202" s="47">
        <f t="shared" si="17"/>
        <v>5807.018999999999</v>
      </c>
    </row>
    <row r="203" spans="1:9" ht="15">
      <c r="A203" s="43"/>
      <c r="B203" s="42"/>
      <c r="C203" s="42"/>
      <c r="D203" s="42"/>
      <c r="E203" s="44"/>
      <c r="F203" s="47">
        <f t="shared" si="15"/>
        <v>847.7399999999999</v>
      </c>
      <c r="G203" s="44"/>
      <c r="H203" s="44">
        <f t="shared" si="16"/>
        <v>0</v>
      </c>
      <c r="I203" s="47">
        <f t="shared" si="17"/>
        <v>5807.018999999999</v>
      </c>
    </row>
    <row r="204" spans="1:9" ht="15">
      <c r="A204" s="43"/>
      <c r="B204" s="42"/>
      <c r="C204" s="42"/>
      <c r="D204" s="42"/>
      <c r="E204" s="48"/>
      <c r="F204" s="47">
        <f t="shared" si="15"/>
        <v>847.7399999999999</v>
      </c>
      <c r="G204" s="44"/>
      <c r="H204" s="44">
        <f t="shared" si="16"/>
        <v>0</v>
      </c>
      <c r="I204" s="47">
        <f t="shared" si="17"/>
        <v>5807.018999999999</v>
      </c>
    </row>
    <row r="205" spans="1:9" ht="19.5" customHeight="1" thickBot="1">
      <c r="A205" s="43"/>
      <c r="B205" s="42"/>
      <c r="C205" s="42"/>
      <c r="D205" s="42"/>
      <c r="E205" s="45"/>
      <c r="F205" s="49">
        <f t="shared" si="15"/>
        <v>847.7399999999999</v>
      </c>
      <c r="G205" s="44"/>
      <c r="H205" s="45">
        <f t="shared" si="16"/>
        <v>0</v>
      </c>
      <c r="I205" s="49">
        <f t="shared" si="17"/>
        <v>5807.018999999999</v>
      </c>
    </row>
    <row r="206" spans="1:9" ht="21" customHeight="1">
      <c r="A206" s="43"/>
      <c r="B206" s="42"/>
      <c r="C206" s="42"/>
      <c r="D206" s="42"/>
      <c r="E206" s="48">
        <f>SUM(E193:E205)</f>
        <v>43.730000000000004</v>
      </c>
      <c r="F206" s="31">
        <f>D192-E206</f>
        <v>847.7399999999999</v>
      </c>
      <c r="G206" s="32"/>
      <c r="H206" s="33">
        <f>SUM(H193:H205)</f>
        <v>299.55049999999994</v>
      </c>
      <c r="I206" s="31">
        <f>SUM(G192:G194)-H206</f>
        <v>5807.018999999998</v>
      </c>
    </row>
    <row r="207" spans="1:9" ht="189.75" customHeight="1">
      <c r="A207" s="43"/>
      <c r="B207" s="42"/>
      <c r="C207" s="42"/>
      <c r="D207" s="42"/>
      <c r="E207" s="48"/>
      <c r="F207" s="31"/>
      <c r="G207" s="32"/>
      <c r="H207" s="33"/>
      <c r="I207" s="31"/>
    </row>
    <row r="208" spans="6:7" ht="15">
      <c r="F208" s="40"/>
      <c r="G208" s="40"/>
    </row>
    <row r="209" spans="1:9" ht="18.75">
      <c r="A209" s="94" t="str">
        <f>+A1</f>
        <v>PROYECTO "SISTEMA DE AGUA NUEVA AMERICA"</v>
      </c>
      <c r="B209" s="94"/>
      <c r="C209" s="94"/>
      <c r="D209" s="94"/>
      <c r="E209" s="94"/>
      <c r="F209" s="94"/>
      <c r="G209" s="94"/>
      <c r="H209" s="94"/>
      <c r="I209" s="94"/>
    </row>
    <row r="210" spans="1:9" ht="15.75">
      <c r="A210" s="95" t="str">
        <f>+A2</f>
        <v>*** INFORME ECONOMICO MES DE ABRIL ***</v>
      </c>
      <c r="B210" s="95"/>
      <c r="C210" s="95"/>
      <c r="D210" s="95"/>
      <c r="E210" s="95"/>
      <c r="F210" s="95"/>
      <c r="G210" s="34"/>
      <c r="H210" s="34"/>
      <c r="I210" s="34"/>
    </row>
    <row r="211" spans="1:9" ht="15">
      <c r="A211" s="40"/>
      <c r="B211" s="40"/>
      <c r="C211" s="40"/>
      <c r="D211" s="40"/>
      <c r="E211" s="40"/>
      <c r="F211" s="40"/>
      <c r="G211" s="40"/>
      <c r="H211" s="5" t="s">
        <v>8</v>
      </c>
      <c r="I211" s="4">
        <f>+I188</f>
        <v>6.85</v>
      </c>
    </row>
    <row r="212" spans="1:7" ht="15">
      <c r="A212" s="40"/>
      <c r="B212" s="40"/>
      <c r="C212" s="40"/>
      <c r="D212" s="40"/>
      <c r="E212" s="40"/>
      <c r="F212" s="40"/>
      <c r="G212" s="40"/>
    </row>
    <row r="213" spans="1:9" ht="15">
      <c r="A213" s="96" t="s">
        <v>0</v>
      </c>
      <c r="B213" s="97" t="s">
        <v>16</v>
      </c>
      <c r="C213" s="98"/>
      <c r="D213" s="99" t="s">
        <v>6</v>
      </c>
      <c r="E213" s="100"/>
      <c r="F213" s="101"/>
      <c r="G213" s="102" t="s">
        <v>7</v>
      </c>
      <c r="H213" s="102"/>
      <c r="I213" s="102"/>
    </row>
    <row r="214" spans="1:9" ht="15">
      <c r="A214" s="96"/>
      <c r="B214" s="103" t="s">
        <v>1</v>
      </c>
      <c r="C214" s="104"/>
      <c r="D214" s="7" t="s">
        <v>14</v>
      </c>
      <c r="E214" s="8" t="s">
        <v>15</v>
      </c>
      <c r="F214" s="9" t="s">
        <v>4</v>
      </c>
      <c r="G214" s="7" t="s">
        <v>14</v>
      </c>
      <c r="H214" s="8" t="s">
        <v>15</v>
      </c>
      <c r="I214" s="9" t="s">
        <v>4</v>
      </c>
    </row>
    <row r="215" spans="1:9" ht="15">
      <c r="A215" s="46"/>
      <c r="B215" s="93" t="s">
        <v>35</v>
      </c>
      <c r="C215" s="93"/>
      <c r="D215" s="6">
        <f>+MARZO!F172</f>
        <v>1122</v>
      </c>
      <c r="E215" s="6">
        <f>+E64</f>
        <v>629.2500000000002</v>
      </c>
      <c r="F215" s="6">
        <f>D215-E215</f>
        <v>492.7499999999998</v>
      </c>
      <c r="G215" s="6">
        <f aca="true" t="shared" si="18" ref="G215:H219">D215*$I$211</f>
        <v>7685.7</v>
      </c>
      <c r="H215" s="6">
        <f t="shared" si="18"/>
        <v>4310.362500000001</v>
      </c>
      <c r="I215" s="6">
        <f>G215-H215</f>
        <v>3375.3374999999987</v>
      </c>
    </row>
    <row r="216" spans="1:9" ht="15">
      <c r="A216" s="46"/>
      <c r="B216" s="92" t="s">
        <v>12</v>
      </c>
      <c r="C216" s="92"/>
      <c r="D216" s="6">
        <f>+MARZO!F173</f>
        <v>1925</v>
      </c>
      <c r="E216" s="6">
        <f>+E109</f>
        <v>275</v>
      </c>
      <c r="F216" s="6">
        <f>D216-E216</f>
        <v>1650</v>
      </c>
      <c r="G216" s="6">
        <f t="shared" si="18"/>
        <v>13186.25</v>
      </c>
      <c r="H216" s="6">
        <f t="shared" si="18"/>
        <v>1883.75</v>
      </c>
      <c r="I216" s="6">
        <f>G216-H216</f>
        <v>11302.5</v>
      </c>
    </row>
    <row r="217" spans="1:9" ht="15">
      <c r="A217" s="46"/>
      <c r="B217" s="92" t="s">
        <v>36</v>
      </c>
      <c r="C217" s="92"/>
      <c r="D217" s="6">
        <f>+MARZO!F174</f>
        <v>742</v>
      </c>
      <c r="E217" s="6">
        <f>+E142</f>
        <v>0</v>
      </c>
      <c r="F217" s="6">
        <f>D217-E217</f>
        <v>742</v>
      </c>
      <c r="G217" s="6">
        <f t="shared" si="18"/>
        <v>5082.7</v>
      </c>
      <c r="H217" s="6">
        <f t="shared" si="18"/>
        <v>0</v>
      </c>
      <c r="I217" s="6">
        <f>G217-H217</f>
        <v>5082.7</v>
      </c>
    </row>
    <row r="218" spans="1:9" ht="15">
      <c r="A218" s="46"/>
      <c r="B218" s="92" t="s">
        <v>37</v>
      </c>
      <c r="C218" s="92"/>
      <c r="D218" s="6">
        <f>+MARZO!F175</f>
        <v>12061.62390670554</v>
      </c>
      <c r="E218" s="6">
        <f>+E168</f>
        <v>0</v>
      </c>
      <c r="F218" s="6">
        <f>D218-E218</f>
        <v>12061.62390670554</v>
      </c>
      <c r="G218" s="6">
        <f t="shared" si="18"/>
        <v>82622.12376093294</v>
      </c>
      <c r="H218" s="6">
        <f t="shared" si="18"/>
        <v>0</v>
      </c>
      <c r="I218" s="6">
        <f>G218-H218</f>
        <v>82622.12376093294</v>
      </c>
    </row>
    <row r="219" spans="1:9" ht="15">
      <c r="A219" s="46"/>
      <c r="B219" s="92" t="s">
        <v>13</v>
      </c>
      <c r="C219" s="92"/>
      <c r="D219" s="6">
        <f>+MARZO!F176</f>
        <v>866.6899999999999</v>
      </c>
      <c r="E219" s="6">
        <f>+E206</f>
        <v>43.730000000000004</v>
      </c>
      <c r="F219" s="6">
        <f>D219-E219</f>
        <v>822.9599999999999</v>
      </c>
      <c r="G219" s="6">
        <f t="shared" si="18"/>
        <v>5936.826499999999</v>
      </c>
      <c r="H219" s="6">
        <f t="shared" si="18"/>
        <v>299.5505</v>
      </c>
      <c r="I219" s="6">
        <f>G219-H219</f>
        <v>5637.275999999999</v>
      </c>
    </row>
    <row r="220" spans="1:9" ht="15">
      <c r="A220" s="46"/>
      <c r="B220" s="92"/>
      <c r="C220" s="92"/>
      <c r="D220" s="6"/>
      <c r="E220" s="6"/>
      <c r="F220" s="6"/>
      <c r="G220" s="6"/>
      <c r="H220" s="6"/>
      <c r="I220" s="6"/>
    </row>
    <row r="221" spans="1:9" ht="15">
      <c r="A221" s="46"/>
      <c r="B221" s="92"/>
      <c r="C221" s="92"/>
      <c r="D221" s="6"/>
      <c r="E221" s="6"/>
      <c r="F221" s="6"/>
      <c r="G221" s="6"/>
      <c r="H221" s="6"/>
      <c r="I221" s="6"/>
    </row>
    <row r="222" spans="1:9" ht="15.75" thickBot="1">
      <c r="A222" s="46"/>
      <c r="B222" s="92"/>
      <c r="C222" s="92"/>
      <c r="D222" s="13"/>
      <c r="E222" s="11"/>
      <c r="F222" s="11"/>
      <c r="G222" s="11"/>
      <c r="H222" s="6"/>
      <c r="I222" s="11"/>
    </row>
    <row r="223" spans="1:11" ht="15.75" thickBot="1">
      <c r="A223" s="46"/>
      <c r="B223" s="46"/>
      <c r="C223" s="10" t="s">
        <v>10</v>
      </c>
      <c r="D223" s="12">
        <f>SUM(D215:D222)</f>
        <v>16717.313906705538</v>
      </c>
      <c r="E223" s="12">
        <f>SUM(E215:E222)</f>
        <v>947.9800000000002</v>
      </c>
      <c r="F223" s="12">
        <f>SUM(F215:F222)</f>
        <v>15769.333906705539</v>
      </c>
      <c r="G223" s="12">
        <f>SUM(G215:G221)</f>
        <v>114513.60026093293</v>
      </c>
      <c r="H223" s="12">
        <f>SUM(H215:H221)</f>
        <v>6493.663000000001</v>
      </c>
      <c r="I223" s="12">
        <f>SUM(I215:I221)</f>
        <v>108019.93726093294</v>
      </c>
      <c r="K223" s="40" t="s">
        <v>30</v>
      </c>
    </row>
  </sheetData>
  <sheetProtection/>
  <mergeCells count="45">
    <mergeCell ref="B215:C215"/>
    <mergeCell ref="B216:C216"/>
    <mergeCell ref="B217:C217"/>
    <mergeCell ref="B218:C218"/>
    <mergeCell ref="B219:C219"/>
    <mergeCell ref="B220:C220"/>
    <mergeCell ref="B221:C221"/>
    <mergeCell ref="G213:I213"/>
    <mergeCell ref="B214:C214"/>
    <mergeCell ref="B222:C222"/>
    <mergeCell ref="B190:B191"/>
    <mergeCell ref="D190:F190"/>
    <mergeCell ref="G190:I190"/>
    <mergeCell ref="A210:F210"/>
    <mergeCell ref="A213:A214"/>
    <mergeCell ref="B213:C213"/>
    <mergeCell ref="D213:F213"/>
    <mergeCell ref="A209:I209"/>
    <mergeCell ref="A152:I152"/>
    <mergeCell ref="A153:F153"/>
    <mergeCell ref="A157:A158"/>
    <mergeCell ref="B157:B158"/>
    <mergeCell ref="D157:F157"/>
    <mergeCell ref="G157:I157"/>
    <mergeCell ref="A185:I185"/>
    <mergeCell ref="A186:F186"/>
    <mergeCell ref="A190:A191"/>
    <mergeCell ref="A111:I111"/>
    <mergeCell ref="A112:I112"/>
    <mergeCell ref="A116:A117"/>
    <mergeCell ref="B116:B117"/>
    <mergeCell ref="D116:F116"/>
    <mergeCell ref="G116:I116"/>
    <mergeCell ref="A72:I72"/>
    <mergeCell ref="A73:F73"/>
    <mergeCell ref="A77:A78"/>
    <mergeCell ref="B77:B78"/>
    <mergeCell ref="D77:F77"/>
    <mergeCell ref="G77:I77"/>
    <mergeCell ref="A1:I1"/>
    <mergeCell ref="A2:F2"/>
    <mergeCell ref="A6:A7"/>
    <mergeCell ref="B6:B7"/>
    <mergeCell ref="D6:F6"/>
    <mergeCell ref="G6:I6"/>
  </mergeCells>
  <printOptions/>
  <pageMargins left="0.7" right="0.7" top="0.45" bottom="0.3" header="0.25" footer="0.3"/>
  <pageSetup horizontalDpi="600" verticalDpi="600" orientation="landscape" r:id="rId2"/>
  <headerFooter scaleWithDoc="0"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Vinita</cp:lastModifiedBy>
  <cp:lastPrinted>2013-10-04T01:57:29Z</cp:lastPrinted>
  <dcterms:created xsi:type="dcterms:W3CDTF">2011-04-06T14:13:59Z</dcterms:created>
  <dcterms:modified xsi:type="dcterms:W3CDTF">2014-02-25T06:20:33Z</dcterms:modified>
  <cp:category/>
  <cp:version/>
  <cp:contentType/>
  <cp:contentStatus/>
</cp:coreProperties>
</file>