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Sheet2!$A$1:$I$28</definedName>
  </definedNames>
  <calcPr calcId="125725"/>
</workbook>
</file>

<file path=xl/calcChain.xml><?xml version="1.0" encoding="utf-8"?>
<calcChain xmlns="http://schemas.openxmlformats.org/spreadsheetml/2006/main">
  <c r="F28" i="2"/>
  <c r="F17"/>
  <c r="H7" i="1"/>
  <c r="I7"/>
  <c r="H8" s="1"/>
  <c r="B19"/>
  <c r="E17"/>
  <c r="F17" s="1"/>
  <c r="F16"/>
  <c r="E16"/>
  <c r="I16" s="1"/>
  <c r="E15"/>
  <c r="F15" s="1"/>
  <c r="F14"/>
  <c r="E14"/>
  <c r="I14" s="1"/>
  <c r="E13"/>
  <c r="F13" s="1"/>
  <c r="F12"/>
  <c r="E12"/>
  <c r="I12" s="1"/>
  <c r="E11"/>
  <c r="F11" s="1"/>
  <c r="F10"/>
  <c r="E10"/>
  <c r="I10" s="1"/>
  <c r="E9"/>
  <c r="F9" s="1"/>
  <c r="F8"/>
  <c r="E8"/>
  <c r="I8" s="1"/>
  <c r="E7"/>
  <c r="F7" s="1"/>
  <c r="F6"/>
  <c r="E6"/>
  <c r="I6" s="1"/>
  <c r="I9" l="1"/>
  <c r="I11"/>
  <c r="I13"/>
  <c r="I15"/>
  <c r="I17"/>
  <c r="E19"/>
</calcChain>
</file>

<file path=xl/sharedStrings.xml><?xml version="1.0" encoding="utf-8"?>
<sst xmlns="http://schemas.openxmlformats.org/spreadsheetml/2006/main" count="59" uniqueCount="56">
  <si>
    <t xml:space="preserve">   10 teachers at 20 l per day each</t>
  </si>
  <si>
    <t>Barina School Teacher Quqrters roof = 308m2</t>
  </si>
  <si>
    <t xml:space="preserve">  l per day</t>
  </si>
  <si>
    <t xml:space="preserve"> 200l/day</t>
  </si>
  <si>
    <t>surplus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</si>
  <si>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</si>
  <si>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</si>
  <si>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</si>
  <si>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</si>
  <si>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</si>
  <si>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</si>
  <si>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</si>
  <si>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</si>
  <si>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</si>
  <si>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</si>
  <si>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</si>
  <si>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</si>
  <si>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>Barina School Teachers Quarters</t>
  </si>
  <si>
    <t xml:space="preserve">  (3) 3000 l tanks can supply group of 10 for most months</t>
  </si>
  <si>
    <t>Item</t>
  </si>
  <si>
    <t xml:space="preserve">  Cost</t>
  </si>
  <si>
    <t xml:space="preserve">  Comment</t>
  </si>
  <si>
    <t xml:space="preserve">   Self-closing faucets</t>
  </si>
  <si>
    <t xml:space="preserve">   Airfares (4)</t>
  </si>
  <si>
    <t xml:space="preserve">   Transportation, cell phone</t>
  </si>
  <si>
    <t xml:space="preserve">   Ferry, taxi, SIM card</t>
  </si>
  <si>
    <t xml:space="preserve">   Hotel (3 rms)</t>
  </si>
  <si>
    <t xml:space="preserve">   Cash, 5:10 Hotel, Freetown</t>
  </si>
  <si>
    <t xml:space="preserve">   Taxi to Lumley (Jeety)</t>
  </si>
  <si>
    <t xml:space="preserve">   to inspect tank order</t>
  </si>
  <si>
    <t xml:space="preserve">   Recycled water barrels</t>
  </si>
  <si>
    <t xml:space="preserve">   Cash at street stall</t>
  </si>
  <si>
    <t xml:space="preserve">   Fuel for Land Cruiser</t>
  </si>
  <si>
    <t xml:space="preserve">   Fuel for Ag Center generator</t>
  </si>
  <si>
    <t xml:space="preserve">   Cash at Makali Village</t>
  </si>
  <si>
    <t xml:space="preserve">   Fuel for school generator</t>
  </si>
  <si>
    <t xml:space="preserve">   Cash in Makali Village</t>
  </si>
  <si>
    <t xml:space="preserve">   Units for cell phone</t>
  </si>
  <si>
    <t xml:space="preserve">   Food for crew</t>
  </si>
  <si>
    <t xml:space="preserve">   Cash, markets in Makali</t>
  </si>
  <si>
    <t xml:space="preserve">   Groceries</t>
  </si>
  <si>
    <t xml:space="preserve">   Cash, markets in Mekeni</t>
  </si>
  <si>
    <t xml:space="preserve">   Oil for Land Cruiser</t>
  </si>
  <si>
    <t xml:space="preserve">   Barina Teacher Quarters Project Expenses</t>
  </si>
  <si>
    <t>Indirect Costs</t>
  </si>
  <si>
    <t xml:space="preserve">   Visas, consular fees</t>
  </si>
  <si>
    <t xml:space="preserve">   Hotels (3 rms, 2 nites)</t>
  </si>
  <si>
    <t xml:space="preserve">   Plumbing, tools </t>
  </si>
  <si>
    <t xml:space="preserve">   Delivery to site</t>
  </si>
  <si>
    <t xml:space="preserve">   Transportation</t>
  </si>
  <si>
    <t xml:space="preserve">   Self closing taps fm BayTec</t>
  </si>
  <si>
    <t xml:space="preserve">  Balance of materials</t>
  </si>
  <si>
    <t xml:space="preserve">  Cash to Jeety Trading Co.</t>
  </si>
  <si>
    <t xml:space="preserve">   Cash</t>
  </si>
  <si>
    <t xml:space="preserve">   Tanks, gutter &amp; pipe</t>
  </si>
  <si>
    <t>Direct Cost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</si>
</sst>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H8" sqref="H8"/>
    </sheetView>
  </sheetViews>
  <sheetFormatPr defaultRowHeight="15"/>
  <sheetData>
    <row r="1" spans="1:9">
      <c r="B1" t="s">
        <v>17</v>
      </c>
    </row>
    <row r="4" spans="1:9">
      <c r="A4" t="s">
        <v>0</v>
      </c>
      <c r="E4" s="1" t="s">
        <v>18</v>
      </c>
    </row>
    <row r="5" spans="1:9">
      <c r="A5" s="1" t="s">
        <v>1</v>
      </c>
      <c r="C5" s="1"/>
      <c r="D5" s="1"/>
      <c r="E5" s="1"/>
      <c r="F5" s="1" t="s">
        <v>2</v>
      </c>
      <c r="G5" s="1" t="s">
        <v>3</v>
      </c>
      <c r="I5" s="1" t="s">
        <v>4</v>
      </c>
    </row>
    <row r="6" spans="1:9">
      <c r="A6" s="1" t="s">
        <v>5</v>
      </c>
      <c r="B6" s="1">
        <v>8</v>
      </c>
      <c r="C6" s="1">
        <v>308</v>
      </c>
      <c r="D6" s="1">
        <v>0.8</v>
      </c>
      <c r="E6" s="1">
        <f t="shared" ref="E6:E17" si="0">B6*C6*D6</f>
        <v>1971.2</v>
      </c>
      <c r="F6" s="1">
        <f t="shared" ref="F6:F17" si="1">E6/30</f>
        <v>65.706666666666663</v>
      </c>
      <c r="G6" s="1">
        <v>6000</v>
      </c>
      <c r="H6" s="1">
        <v>9000</v>
      </c>
      <c r="I6" s="1">
        <f>E6+H6-G6</f>
        <v>4971.2000000000007</v>
      </c>
    </row>
    <row r="7" spans="1:9">
      <c r="A7" s="1" t="s">
        <v>6</v>
      </c>
      <c r="B7" s="1">
        <v>6</v>
      </c>
      <c r="C7" s="1">
        <v>308</v>
      </c>
      <c r="D7" s="1">
        <v>0.8</v>
      </c>
      <c r="E7" s="1">
        <f t="shared" si="0"/>
        <v>1478.4</v>
      </c>
      <c r="F7" s="1">
        <f t="shared" si="1"/>
        <v>49.28</v>
      </c>
      <c r="G7" s="1">
        <v>3000</v>
      </c>
      <c r="H7" s="1">
        <f>I6+E7</f>
        <v>6449.6</v>
      </c>
      <c r="I7" s="1">
        <f>H7-G7</f>
        <v>3449.6000000000004</v>
      </c>
    </row>
    <row r="8" spans="1:9">
      <c r="A8" s="1" t="s">
        <v>7</v>
      </c>
      <c r="B8" s="1">
        <v>22</v>
      </c>
      <c r="C8" s="1">
        <v>308</v>
      </c>
      <c r="D8" s="1">
        <v>0.8</v>
      </c>
      <c r="E8" s="1">
        <f t="shared" si="0"/>
        <v>5420.8</v>
      </c>
      <c r="F8" s="1">
        <f t="shared" si="1"/>
        <v>180.69333333333333</v>
      </c>
      <c r="G8" s="1">
        <v>3000</v>
      </c>
      <c r="H8" s="1">
        <f>I7+E8</f>
        <v>8870.4000000000015</v>
      </c>
      <c r="I8" s="1">
        <f>E8+I7-G8</f>
        <v>5870.4000000000015</v>
      </c>
    </row>
    <row r="9" spans="1:9">
      <c r="A9" s="1" t="s">
        <v>8</v>
      </c>
      <c r="B9" s="1">
        <v>80</v>
      </c>
      <c r="C9" s="1">
        <v>308</v>
      </c>
      <c r="D9" s="1">
        <v>0.8</v>
      </c>
      <c r="E9" s="1">
        <f t="shared" si="0"/>
        <v>19712</v>
      </c>
      <c r="F9" s="1">
        <f t="shared" si="1"/>
        <v>657.06666666666672</v>
      </c>
      <c r="G9" s="1">
        <v>6000</v>
      </c>
      <c r="H9" s="1">
        <v>9000</v>
      </c>
      <c r="I9" s="1">
        <f t="shared" ref="I9:I17" si="2">E9+H9-G9</f>
        <v>22712</v>
      </c>
    </row>
    <row r="10" spans="1:9">
      <c r="A10" s="1" t="s">
        <v>9</v>
      </c>
      <c r="B10" s="1">
        <v>235</v>
      </c>
      <c r="C10" s="1">
        <v>308</v>
      </c>
      <c r="D10" s="1">
        <v>0.8</v>
      </c>
      <c r="E10" s="1">
        <f t="shared" si="0"/>
        <v>57904</v>
      </c>
      <c r="F10" s="1">
        <f t="shared" si="1"/>
        <v>1930.1333333333334</v>
      </c>
      <c r="G10" s="1">
        <v>6000</v>
      </c>
      <c r="H10" s="1">
        <v>9000</v>
      </c>
      <c r="I10" s="1">
        <f t="shared" si="2"/>
        <v>60904</v>
      </c>
    </row>
    <row r="11" spans="1:9">
      <c r="A11" s="1" t="s">
        <v>10</v>
      </c>
      <c r="B11" s="1">
        <v>440</v>
      </c>
      <c r="C11" s="1">
        <v>308</v>
      </c>
      <c r="D11" s="1">
        <v>0.8</v>
      </c>
      <c r="E11" s="1">
        <f t="shared" si="0"/>
        <v>108416</v>
      </c>
      <c r="F11" s="1">
        <f t="shared" si="1"/>
        <v>3613.8666666666668</v>
      </c>
      <c r="G11" s="1">
        <v>6000</v>
      </c>
      <c r="H11" s="1">
        <v>9000</v>
      </c>
      <c r="I11" s="1">
        <f t="shared" si="2"/>
        <v>111416</v>
      </c>
    </row>
    <row r="12" spans="1:9">
      <c r="A12" s="1" t="s">
        <v>11</v>
      </c>
      <c r="B12" s="1">
        <v>827</v>
      </c>
      <c r="C12" s="1">
        <v>308</v>
      </c>
      <c r="D12" s="1">
        <v>0.8</v>
      </c>
      <c r="E12" s="1">
        <f t="shared" si="0"/>
        <v>203772.80000000002</v>
      </c>
      <c r="F12" s="1">
        <f t="shared" si="1"/>
        <v>6792.4266666666672</v>
      </c>
      <c r="G12" s="1">
        <v>6000</v>
      </c>
      <c r="H12" s="1">
        <v>9000</v>
      </c>
      <c r="I12" s="1">
        <f t="shared" si="2"/>
        <v>206772.80000000002</v>
      </c>
    </row>
    <row r="13" spans="1:9">
      <c r="A13" s="1" t="s">
        <v>12</v>
      </c>
      <c r="B13" s="1">
        <v>864</v>
      </c>
      <c r="C13" s="1">
        <v>308</v>
      </c>
      <c r="D13" s="1">
        <v>0.8</v>
      </c>
      <c r="E13" s="1">
        <f t="shared" si="0"/>
        <v>212889.60000000001</v>
      </c>
      <c r="F13" s="1">
        <f t="shared" si="1"/>
        <v>7096.3200000000006</v>
      </c>
      <c r="G13" s="1">
        <v>6000</v>
      </c>
      <c r="H13" s="1">
        <v>9000</v>
      </c>
      <c r="I13" s="1">
        <f t="shared" si="2"/>
        <v>215889.6</v>
      </c>
    </row>
    <row r="14" spans="1:9">
      <c r="A14" s="1" t="s">
        <v>13</v>
      </c>
      <c r="B14" s="1">
        <v>642</v>
      </c>
      <c r="C14" s="1">
        <v>308</v>
      </c>
      <c r="D14" s="1">
        <v>0.8</v>
      </c>
      <c r="E14" s="1">
        <f t="shared" si="0"/>
        <v>158188.80000000002</v>
      </c>
      <c r="F14" s="1">
        <f t="shared" si="1"/>
        <v>5272.9600000000009</v>
      </c>
      <c r="G14" s="1">
        <v>6000</v>
      </c>
      <c r="H14" s="1">
        <v>9000</v>
      </c>
      <c r="I14" s="1">
        <f t="shared" si="2"/>
        <v>161188.80000000002</v>
      </c>
    </row>
    <row r="15" spans="1:9">
      <c r="A15" s="1" t="s">
        <v>14</v>
      </c>
      <c r="B15" s="1">
        <v>302</v>
      </c>
      <c r="C15" s="1">
        <v>308</v>
      </c>
      <c r="D15" s="1">
        <v>0.8</v>
      </c>
      <c r="E15" s="1">
        <f t="shared" si="0"/>
        <v>74412.800000000003</v>
      </c>
      <c r="F15" s="1">
        <f t="shared" si="1"/>
        <v>2480.4266666666667</v>
      </c>
      <c r="G15" s="1">
        <v>6000</v>
      </c>
      <c r="H15" s="1">
        <v>9000</v>
      </c>
      <c r="I15" s="1">
        <f t="shared" si="2"/>
        <v>77412.800000000003</v>
      </c>
    </row>
    <row r="16" spans="1:9">
      <c r="A16" s="1" t="s">
        <v>15</v>
      </c>
      <c r="B16" s="1">
        <v>137</v>
      </c>
      <c r="C16" s="1">
        <v>308</v>
      </c>
      <c r="D16" s="1">
        <v>0.8</v>
      </c>
      <c r="E16" s="1">
        <f t="shared" si="0"/>
        <v>33756.800000000003</v>
      </c>
      <c r="F16" s="1">
        <f t="shared" si="1"/>
        <v>1125.2266666666667</v>
      </c>
      <c r="G16" s="1">
        <v>6000</v>
      </c>
      <c r="H16" s="1">
        <v>9000</v>
      </c>
      <c r="I16" s="1">
        <f t="shared" si="2"/>
        <v>36756.800000000003</v>
      </c>
    </row>
    <row r="17" spans="1:9">
      <c r="A17" s="1" t="s">
        <v>16</v>
      </c>
      <c r="B17" s="1">
        <v>33</v>
      </c>
      <c r="C17" s="1">
        <v>308</v>
      </c>
      <c r="D17" s="1">
        <v>0.8</v>
      </c>
      <c r="E17" s="1">
        <f t="shared" si="0"/>
        <v>8131.2000000000007</v>
      </c>
      <c r="F17" s="1">
        <f t="shared" si="1"/>
        <v>271.04000000000002</v>
      </c>
      <c r="G17" s="1">
        <v>6000</v>
      </c>
      <c r="H17" s="1">
        <v>9000</v>
      </c>
      <c r="I17" s="1">
        <f t="shared" si="2"/>
        <v>11131.2</v>
      </c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>
        <f>SUM(B6:B18)</f>
        <v>3596</v>
      </c>
      <c r="C19" s="1"/>
      <c r="D19" s="1"/>
      <c r="E19" s="1">
        <f>SUM(E6:E18)</f>
        <v>886054.40000000014</v>
      </c>
      <c r="F19" s="1"/>
      <c r="G19" s="1"/>
      <c r="H19" s="1"/>
      <c r="I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L11" sqref="L11"/>
    </sheetView>
  </sheetViews>
  <sheetFormatPr defaultRowHeight="15"/>
  <sheetData>
    <row r="1" spans="1:8">
      <c r="A1" t="s">
        <v>43</v>
      </c>
    </row>
    <row r="2" spans="1:8">
      <c r="B2" t="s">
        <v>55</v>
      </c>
      <c r="D2" t="s">
        <v>19</v>
      </c>
      <c r="F2" t="s">
        <v>20</v>
      </c>
      <c r="H2" t="s">
        <v>21</v>
      </c>
    </row>
    <row r="3" spans="1:8">
      <c r="B3" s="2"/>
      <c r="C3" t="s">
        <v>47</v>
      </c>
      <c r="F3" s="3">
        <v>757</v>
      </c>
      <c r="G3" t="s">
        <v>51</v>
      </c>
    </row>
    <row r="4" spans="1:8">
      <c r="B4" s="2"/>
      <c r="C4" t="s">
        <v>22</v>
      </c>
      <c r="F4" s="3">
        <v>101.55</v>
      </c>
      <c r="G4" t="s">
        <v>50</v>
      </c>
    </row>
    <row r="5" spans="1:8">
      <c r="B5" s="2"/>
      <c r="C5" t="s">
        <v>24</v>
      </c>
      <c r="F5" s="3">
        <v>25.87</v>
      </c>
      <c r="G5" t="s">
        <v>25</v>
      </c>
    </row>
    <row r="6" spans="1:8">
      <c r="B6" s="2"/>
      <c r="C6" t="s">
        <v>28</v>
      </c>
      <c r="F6" s="3">
        <v>18.260000000000002</v>
      </c>
      <c r="G6" t="s">
        <v>29</v>
      </c>
    </row>
    <row r="7" spans="1:8">
      <c r="B7" s="2"/>
      <c r="C7" t="s">
        <v>54</v>
      </c>
      <c r="F7" s="3">
        <v>4900</v>
      </c>
      <c r="G7" t="s">
        <v>52</v>
      </c>
    </row>
    <row r="8" spans="1:8">
      <c r="B8" s="2"/>
      <c r="C8" t="s">
        <v>30</v>
      </c>
      <c r="F8" s="3">
        <v>41.1</v>
      </c>
      <c r="G8" t="s">
        <v>31</v>
      </c>
    </row>
    <row r="9" spans="1:8">
      <c r="C9" t="s">
        <v>32</v>
      </c>
      <c r="F9" s="3">
        <v>138.69999999999999</v>
      </c>
      <c r="G9" t="s">
        <v>53</v>
      </c>
    </row>
    <row r="10" spans="1:8">
      <c r="C10" t="s">
        <v>33</v>
      </c>
      <c r="F10" s="3">
        <v>10.050000000000001</v>
      </c>
      <c r="G10" t="s">
        <v>34</v>
      </c>
    </row>
    <row r="11" spans="1:8">
      <c r="B11" s="2"/>
      <c r="C11" t="s">
        <v>35</v>
      </c>
      <c r="F11" s="3">
        <v>5.0199999999999996</v>
      </c>
      <c r="G11" t="s">
        <v>36</v>
      </c>
    </row>
    <row r="12" spans="1:8">
      <c r="C12" t="s">
        <v>48</v>
      </c>
      <c r="F12" s="3">
        <v>545</v>
      </c>
      <c r="G12" t="s">
        <v>37</v>
      </c>
    </row>
    <row r="13" spans="1:8">
      <c r="B13" s="2"/>
      <c r="C13" t="s">
        <v>38</v>
      </c>
      <c r="F13" s="3">
        <v>34</v>
      </c>
      <c r="G13" t="s">
        <v>39</v>
      </c>
    </row>
    <row r="14" spans="1:8">
      <c r="C14" t="s">
        <v>42</v>
      </c>
      <c r="F14" s="3">
        <v>4.57</v>
      </c>
      <c r="G14" t="s">
        <v>53</v>
      </c>
    </row>
    <row r="15" spans="1:8">
      <c r="B15" s="2"/>
      <c r="C15" t="s">
        <v>32</v>
      </c>
      <c r="F15" s="3">
        <v>51.37</v>
      </c>
      <c r="G15" t="s">
        <v>53</v>
      </c>
    </row>
    <row r="16" spans="1:8">
      <c r="F16" s="3"/>
    </row>
    <row r="17" spans="2:7">
      <c r="F17" s="3">
        <f>SUM(F3:F15)</f>
        <v>6632.4900000000007</v>
      </c>
    </row>
    <row r="18" spans="2:7">
      <c r="F18" s="3"/>
    </row>
    <row r="19" spans="2:7">
      <c r="B19" t="s">
        <v>44</v>
      </c>
    </row>
    <row r="21" spans="2:7">
      <c r="B21" s="2"/>
      <c r="C21" t="s">
        <v>26</v>
      </c>
      <c r="F21" s="3">
        <v>400</v>
      </c>
      <c r="G21" t="s">
        <v>27</v>
      </c>
    </row>
    <row r="22" spans="2:7">
      <c r="C22" t="s">
        <v>40</v>
      </c>
      <c r="F22" s="3">
        <v>41.03</v>
      </c>
      <c r="G22" t="s">
        <v>41</v>
      </c>
    </row>
    <row r="23" spans="2:7">
      <c r="C23" t="s">
        <v>45</v>
      </c>
      <c r="F23" s="3">
        <v>1081</v>
      </c>
    </row>
    <row r="24" spans="2:7">
      <c r="C24" t="s">
        <v>23</v>
      </c>
      <c r="F24" s="3">
        <v>12512</v>
      </c>
    </row>
    <row r="25" spans="2:7">
      <c r="C25" t="s">
        <v>46</v>
      </c>
      <c r="F25" s="3">
        <v>400</v>
      </c>
    </row>
    <row r="26" spans="2:7">
      <c r="C26" t="s">
        <v>49</v>
      </c>
      <c r="F26" s="3">
        <v>150</v>
      </c>
    </row>
    <row r="27" spans="2:7">
      <c r="F27" s="3"/>
    </row>
    <row r="28" spans="2:7">
      <c r="F28" s="3">
        <f>SUM(F21:F27)</f>
        <v>14584.03</v>
      </c>
    </row>
    <row r="29" spans="2:7">
      <c r="F2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mikew</dc:creator>
  <cp:lastModifiedBy>mikew</cp:lastModifiedBy>
  <cp:lastPrinted>2012-07-06T21:08:10Z</cp:lastPrinted>
  <dcterms:created xsi:type="dcterms:W3CDTF">2012-07-06T18:41:29Z</dcterms:created>
  <dcterms:modified xsi:type="dcterms:W3CDTF">2012-07-06T21:08:22Z</dcterms:modified>
</cp:coreProperties>
</file>