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Blue Planet 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 Bell</author>
  </authors>
  <commentList>
    <comment ref="E3" authorId="0">
      <text>
        <r>
          <rPr>
            <b/>
            <sz val="9"/>
            <rFont val="Tahoma"/>
            <family val="0"/>
          </rPr>
          <t>Rob Bell:</t>
        </r>
        <r>
          <rPr>
            <sz val="9"/>
            <rFont val="Tahoma"/>
            <family val="0"/>
          </rPr>
          <t xml:space="preserve">
Estimated local community and municipal contributions.</t>
        </r>
      </text>
    </comment>
  </commentList>
</comments>
</file>

<file path=xl/sharedStrings.xml><?xml version="1.0" encoding="utf-8"?>
<sst xmlns="http://schemas.openxmlformats.org/spreadsheetml/2006/main" count="37" uniqueCount="31">
  <si>
    <t>latrines</t>
  </si>
  <si>
    <t>wells</t>
  </si>
  <si>
    <t>Other funder</t>
  </si>
  <si>
    <t>Community and Region</t>
  </si>
  <si>
    <t>Type</t>
  </si>
  <si>
    <t>Number</t>
  </si>
  <si>
    <t>Budget</t>
  </si>
  <si>
    <t># families</t>
  </si>
  <si>
    <t># people</t>
  </si>
  <si>
    <t>Project Materials</t>
  </si>
  <si>
    <t>Subtotal Materials</t>
  </si>
  <si>
    <t>Total families/people served</t>
  </si>
  <si>
    <t>Project Staff and Transport</t>
  </si>
  <si>
    <t>Developers, salary</t>
  </si>
  <si>
    <t>Regional offices expenses</t>
  </si>
  <si>
    <t>Subtotal Project staff and transport</t>
  </si>
  <si>
    <t>Subtotal, materials staff transport</t>
  </si>
  <si>
    <t>Total cost per person</t>
  </si>
  <si>
    <t>Total</t>
  </si>
  <si>
    <t>Other</t>
  </si>
  <si>
    <t>Donor</t>
  </si>
  <si>
    <t xml:space="preserve">Blue  </t>
  </si>
  <si>
    <t>Planet</t>
  </si>
  <si>
    <t>Developers, motorcycle costs</t>
  </si>
  <si>
    <t>Developers, fringe benefits</t>
  </si>
  <si>
    <t>none</t>
  </si>
  <si>
    <t>Total El Sauce</t>
  </si>
  <si>
    <t>Local</t>
  </si>
  <si>
    <t>Blue Planet Run 2011 - Grant Budget</t>
  </si>
  <si>
    <t>La Guayabita, Camoapa, Boaco</t>
  </si>
  <si>
    <t>Grant admin, accounting 10%</t>
  </si>
</sst>
</file>

<file path=xl/styles.xml><?xml version="1.0" encoding="utf-8"?>
<styleSheet xmlns="http://schemas.openxmlformats.org/spreadsheetml/2006/main">
  <numFmts count="16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2"/>
    </font>
    <font>
      <b/>
      <sz val="12"/>
      <name val="Book Antiqua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4" fontId="0" fillId="3" borderId="0" xfId="0" applyNumberFormat="1" applyFont="1" applyFill="1" applyAlignment="1">
      <alignment/>
    </xf>
    <xf numFmtId="4" fontId="2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37.8515625" style="0" customWidth="1"/>
    <col min="2" max="2" width="12.140625" style="0" customWidth="1"/>
    <col min="3" max="3" width="8.140625" style="0" bestFit="1" customWidth="1"/>
    <col min="4" max="4" width="9.140625" style="0" customWidth="1"/>
    <col min="5" max="6" width="8.140625" style="0" bestFit="1" customWidth="1"/>
    <col min="7" max="7" width="9.140625" style="19" bestFit="1" customWidth="1"/>
    <col min="8" max="8" width="9.140625" style="0" customWidth="1"/>
    <col min="9" max="9" width="10.140625" style="0" customWidth="1"/>
    <col min="10" max="10" width="10.28125" style="0" customWidth="1"/>
    <col min="11" max="16384" width="9.140625" style="0" customWidth="1"/>
  </cols>
  <sheetData>
    <row r="1" spans="1:3" ht="16.5">
      <c r="A1" s="1" t="s">
        <v>28</v>
      </c>
      <c r="B1" s="1"/>
      <c r="C1" s="1"/>
    </row>
    <row r="2" s="2" customFormat="1" ht="12.75" customHeight="1">
      <c r="G2" s="20"/>
    </row>
    <row r="3" spans="4:12" s="3" customFormat="1" ht="12.75">
      <c r="D3" s="3" t="s">
        <v>18</v>
      </c>
      <c r="E3" s="3" t="s">
        <v>27</v>
      </c>
      <c r="F3" s="3" t="s">
        <v>19</v>
      </c>
      <c r="G3" s="21" t="s">
        <v>21</v>
      </c>
      <c r="H3" s="3" t="s">
        <v>0</v>
      </c>
      <c r="I3" s="4" t="s">
        <v>0</v>
      </c>
      <c r="J3" s="4" t="s">
        <v>1</v>
      </c>
      <c r="K3" s="4" t="s">
        <v>1</v>
      </c>
      <c r="L3" s="3" t="s">
        <v>2</v>
      </c>
    </row>
    <row r="4" spans="1:11" s="5" customFormat="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20</v>
      </c>
      <c r="F4" s="5" t="s">
        <v>20</v>
      </c>
      <c r="G4" s="22" t="s">
        <v>22</v>
      </c>
      <c r="H4" s="5" t="s">
        <v>7</v>
      </c>
      <c r="I4" s="6" t="s">
        <v>8</v>
      </c>
      <c r="J4" s="6" t="s">
        <v>7</v>
      </c>
      <c r="K4" s="6" t="s">
        <v>8</v>
      </c>
    </row>
    <row r="5" spans="1:11" ht="12.75">
      <c r="A5" s="3" t="s">
        <v>9</v>
      </c>
      <c r="C5" s="7"/>
      <c r="D5" s="7"/>
      <c r="E5" s="7"/>
      <c r="F5" s="7"/>
      <c r="H5" s="7"/>
      <c r="I5" s="7"/>
      <c r="J5" s="7"/>
      <c r="K5" s="7"/>
    </row>
    <row r="6" spans="1:12" ht="12.75">
      <c r="A6" s="7" t="s">
        <v>29</v>
      </c>
      <c r="B6" t="s">
        <v>0</v>
      </c>
      <c r="C6" s="8">
        <v>26</v>
      </c>
      <c r="D6" s="9">
        <f>C6*430</f>
        <v>11180</v>
      </c>
      <c r="E6" s="9">
        <f>D6*(10%)</f>
        <v>1118</v>
      </c>
      <c r="F6" s="9">
        <v>0</v>
      </c>
      <c r="G6" s="23">
        <f>D6-F6-E6</f>
        <v>10062</v>
      </c>
      <c r="H6" s="18">
        <v>32</v>
      </c>
      <c r="I6" s="18">
        <v>192</v>
      </c>
      <c r="J6" s="18"/>
      <c r="K6" s="18"/>
      <c r="L6" t="s">
        <v>25</v>
      </c>
    </row>
    <row r="7" spans="1:11" ht="12.75">
      <c r="A7" s="7"/>
      <c r="C7" s="8"/>
      <c r="D7" s="9">
        <f>C7*440</f>
        <v>0</v>
      </c>
      <c r="E7" s="9"/>
      <c r="F7" s="9"/>
      <c r="G7" s="23">
        <f>D7-F7-E7</f>
        <v>0</v>
      </c>
      <c r="H7" s="18"/>
      <c r="I7" s="18"/>
      <c r="J7" s="18"/>
      <c r="K7" s="18"/>
    </row>
    <row r="8" spans="1:11" ht="12.75">
      <c r="A8" s="3" t="s">
        <v>10</v>
      </c>
      <c r="C8" s="7"/>
      <c r="D8" s="10">
        <f>SUM(D6:D7)</f>
        <v>11180</v>
      </c>
      <c r="E8" s="10">
        <f>SUM(E6:E7)</f>
        <v>1118</v>
      </c>
      <c r="F8" s="10">
        <f>SUM(F6:F7)</f>
        <v>0</v>
      </c>
      <c r="G8" s="24">
        <f>SUM(G6:G7)</f>
        <v>10062</v>
      </c>
      <c r="H8" s="7"/>
      <c r="I8" s="7"/>
      <c r="J8" s="7"/>
      <c r="K8" s="7"/>
    </row>
    <row r="9" spans="1:11" s="12" customFormat="1" ht="12.75">
      <c r="A9" s="11" t="s">
        <v>11</v>
      </c>
      <c r="D9" s="13"/>
      <c r="E9" s="13"/>
      <c r="F9" s="13"/>
      <c r="G9" s="25"/>
      <c r="H9" s="11">
        <f>SUM(H6:H8)</f>
        <v>32</v>
      </c>
      <c r="I9" s="11">
        <f>SUM(I6:I8)</f>
        <v>192</v>
      </c>
      <c r="J9" s="11">
        <f>SUM(J6:J8)</f>
        <v>0</v>
      </c>
      <c r="K9" s="11">
        <f>SUM(K6:K8)</f>
        <v>0</v>
      </c>
    </row>
    <row r="10" spans="1:11" s="12" customFormat="1" ht="12.75">
      <c r="A10" s="11"/>
      <c r="D10" s="13"/>
      <c r="E10" s="13"/>
      <c r="F10" s="13"/>
      <c r="G10" s="25"/>
      <c r="H10" s="11"/>
      <c r="I10" s="11"/>
      <c r="J10" s="11"/>
      <c r="K10" s="11"/>
    </row>
    <row r="11" spans="1:13" ht="12.75">
      <c r="A11" s="3" t="s">
        <v>12</v>
      </c>
      <c r="D11" s="15"/>
      <c r="E11" s="15"/>
      <c r="F11" s="15"/>
      <c r="G11" s="26"/>
      <c r="M11" s="7"/>
    </row>
    <row r="12" spans="1:13" ht="12.75">
      <c r="A12" t="s">
        <v>13</v>
      </c>
      <c r="D12" s="15">
        <f>442.64*1.5</f>
        <v>663.96</v>
      </c>
      <c r="E12" s="15">
        <v>0</v>
      </c>
      <c r="F12" s="15">
        <v>0</v>
      </c>
      <c r="G12" s="23">
        <f>D12-F12-E12</f>
        <v>663.96</v>
      </c>
      <c r="M12" s="4"/>
    </row>
    <row r="13" spans="1:13" ht="12.75">
      <c r="A13" t="s">
        <v>24</v>
      </c>
      <c r="D13" s="15">
        <f>D12*0.42</f>
        <v>278.8632</v>
      </c>
      <c r="E13" s="15">
        <v>0</v>
      </c>
      <c r="F13" s="15">
        <v>0</v>
      </c>
      <c r="G13" s="23">
        <f>D13-F13-E13</f>
        <v>278.8632</v>
      </c>
      <c r="M13" s="7"/>
    </row>
    <row r="14" spans="1:13" ht="12.75">
      <c r="A14" t="s">
        <v>23</v>
      </c>
      <c r="D14" s="16">
        <f>100*1.5</f>
        <v>150</v>
      </c>
      <c r="E14" s="16">
        <v>0</v>
      </c>
      <c r="F14" s="16">
        <v>0</v>
      </c>
      <c r="G14" s="23">
        <f>D14-F14-E14</f>
        <v>150</v>
      </c>
      <c r="M14" s="7"/>
    </row>
    <row r="15" spans="1:13" ht="12.75">
      <c r="A15" t="s">
        <v>14</v>
      </c>
      <c r="D15" s="15">
        <f>200*1.5</f>
        <v>300</v>
      </c>
      <c r="E15" s="15">
        <v>0</v>
      </c>
      <c r="F15" s="15">
        <v>0</v>
      </c>
      <c r="G15" s="23">
        <f>D15-F15-E15</f>
        <v>300</v>
      </c>
      <c r="M15" s="7"/>
    </row>
    <row r="16" spans="1:7" ht="12.75">
      <c r="A16" s="3" t="s">
        <v>15</v>
      </c>
      <c r="D16" s="14">
        <f>SUM(D12:D15)</f>
        <v>1392.8232</v>
      </c>
      <c r="E16" s="14">
        <f>SUM(E12:E15)</f>
        <v>0</v>
      </c>
      <c r="F16" s="14">
        <f>SUM(F12:F15)</f>
        <v>0</v>
      </c>
      <c r="G16" s="24">
        <f>SUM(G12:G15)</f>
        <v>1392.8232</v>
      </c>
    </row>
    <row r="17" spans="1:7" ht="12.75">
      <c r="A17" s="3"/>
      <c r="D17" s="14"/>
      <c r="E17" s="14"/>
      <c r="F17" s="14"/>
      <c r="G17" s="24"/>
    </row>
    <row r="18" spans="1:7" ht="12.75">
      <c r="A18" s="3" t="s">
        <v>16</v>
      </c>
      <c r="D18" s="14">
        <f>D8+D16</f>
        <v>12572.8232</v>
      </c>
      <c r="E18" s="14">
        <f>E8+E16</f>
        <v>1118</v>
      </c>
      <c r="F18" s="14">
        <f>F8+F16</f>
        <v>0</v>
      </c>
      <c r="G18" s="24">
        <f>G8+G16</f>
        <v>11454.8232</v>
      </c>
    </row>
    <row r="19" spans="1:7" ht="12.75">
      <c r="A19" t="s">
        <v>30</v>
      </c>
      <c r="D19" s="15">
        <f>D18*0.1</f>
        <v>1257.2823200000003</v>
      </c>
      <c r="E19" s="15">
        <v>0</v>
      </c>
      <c r="F19" s="15">
        <v>0</v>
      </c>
      <c r="G19" s="23">
        <f>D19-F19-E19</f>
        <v>1257.2823200000003</v>
      </c>
    </row>
    <row r="20" spans="1:7" ht="12.75">
      <c r="A20" s="11" t="s">
        <v>26</v>
      </c>
      <c r="D20" s="14">
        <f>D18+D19</f>
        <v>13830.105520000001</v>
      </c>
      <c r="E20" s="14">
        <f>E18+E19</f>
        <v>1118</v>
      </c>
      <c r="F20" s="14">
        <f>F18+F19</f>
        <v>0</v>
      </c>
      <c r="G20" s="24">
        <f>G18+G19</f>
        <v>12712.105520000001</v>
      </c>
    </row>
    <row r="21" spans="4:7" ht="12.75">
      <c r="D21" s="15"/>
      <c r="E21" s="15"/>
      <c r="F21" s="15"/>
      <c r="G21" s="26"/>
    </row>
    <row r="22" spans="1:7" ht="12.75">
      <c r="A22" s="2" t="s">
        <v>17</v>
      </c>
      <c r="D22" s="15">
        <f>D20/($I$9+$K$9)</f>
        <v>72.03179958333334</v>
      </c>
      <c r="E22" s="15">
        <f>E20/($I$9+$K$9)</f>
        <v>5.822916666666667</v>
      </c>
      <c r="F22" s="15">
        <f>F20/($I$9+$K$9)</f>
        <v>0</v>
      </c>
      <c r="G22" s="26">
        <f>G20/($I$9+$K$9)</f>
        <v>66.20888291666667</v>
      </c>
    </row>
    <row r="23" spans="4:7" ht="12.75">
      <c r="D23" s="15"/>
      <c r="E23" s="15"/>
      <c r="F23" s="15"/>
      <c r="G23" s="26"/>
    </row>
    <row r="24" spans="1:7" ht="12.75">
      <c r="A24" s="3"/>
      <c r="D24" s="15"/>
      <c r="E24" s="15"/>
      <c r="F24" s="15"/>
      <c r="G24" s="26"/>
    </row>
    <row r="25" spans="1:7" ht="12.75">
      <c r="A25" s="3"/>
      <c r="D25" s="15"/>
      <c r="E25" s="15"/>
      <c r="F25" s="15"/>
      <c r="G25" s="26"/>
    </row>
    <row r="26" spans="1:7" ht="12.75">
      <c r="A26" s="3"/>
      <c r="D26" s="15"/>
      <c r="E26" s="15"/>
      <c r="F26" s="15"/>
      <c r="G26" s="26"/>
    </row>
    <row r="27" spans="4:7" ht="12.75">
      <c r="D27" s="15"/>
      <c r="E27" s="15"/>
      <c r="F27" s="15"/>
      <c r="G27" s="26"/>
    </row>
    <row r="28" spans="4:7" ht="12.75">
      <c r="D28" s="15"/>
      <c r="E28" s="15"/>
      <c r="F28" s="15"/>
      <c r="G28" s="26"/>
    </row>
    <row r="29" spans="1:7" ht="12.75">
      <c r="A29" s="3"/>
      <c r="D29" s="15"/>
      <c r="E29" s="15"/>
      <c r="F29" s="15"/>
      <c r="G29" s="26"/>
    </row>
    <row r="31" spans="4:7" ht="12.75">
      <c r="D31" s="14"/>
      <c r="E31" s="14"/>
      <c r="F31" s="14"/>
      <c r="G31" s="24"/>
    </row>
    <row r="32" spans="1:7" ht="12.75">
      <c r="A32" s="3"/>
      <c r="D32" s="14"/>
      <c r="E32" s="14"/>
      <c r="F32" s="14"/>
      <c r="G32" s="24"/>
    </row>
    <row r="33" spans="1:7" ht="15">
      <c r="A33" s="17"/>
      <c r="D33" s="14"/>
      <c r="E33" s="14"/>
      <c r="F33" s="14"/>
      <c r="G33" s="24"/>
    </row>
    <row r="34" spans="4:7" ht="12.75">
      <c r="D34" s="15"/>
      <c r="E34" s="15"/>
      <c r="F34" s="15"/>
      <c r="G34" s="26"/>
    </row>
    <row r="35" spans="4:7" ht="12.75">
      <c r="D35" s="15"/>
      <c r="E35" s="15"/>
      <c r="F35" s="15"/>
      <c r="G35" s="26"/>
    </row>
    <row r="37" spans="4:7" ht="12.75">
      <c r="D37" s="15"/>
      <c r="E37" s="15"/>
      <c r="F37" s="15"/>
      <c r="G37" s="2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</cp:lastModifiedBy>
  <dcterms:created xsi:type="dcterms:W3CDTF">2008-01-14T17:13:05Z</dcterms:created>
  <dcterms:modified xsi:type="dcterms:W3CDTF">2011-07-18T15:47:04Z</dcterms:modified>
  <cp:category/>
  <cp:version/>
  <cp:contentType/>
  <cp:contentStatus/>
</cp:coreProperties>
</file>