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ue Planet 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10"/>
            <rFont val="Arial"/>
            <family val="2"/>
          </rPr>
          <t>Send 2 staff to investigate a successful composting latrine project in El Salvador. 3 days in total – 2 to visit and 1 of traveling (contact through Episcopal Relief and Development)</t>
        </r>
      </text>
    </comment>
  </commentList>
</comments>
</file>

<file path=xl/sharedStrings.xml><?xml version="1.0" encoding="utf-8"?>
<sst xmlns="http://schemas.openxmlformats.org/spreadsheetml/2006/main" count="39" uniqueCount="32">
  <si>
    <t>Blue Planet Run 2008 - Grant Budget</t>
  </si>
  <si>
    <t>latrines</t>
  </si>
  <si>
    <t>wells</t>
  </si>
  <si>
    <t>Other funder</t>
  </si>
  <si>
    <t>Community and Region</t>
  </si>
  <si>
    <t>Type</t>
  </si>
  <si>
    <t>Number</t>
  </si>
  <si>
    <t>Budget</t>
  </si>
  <si>
    <t># families</t>
  </si>
  <si>
    <t># people</t>
  </si>
  <si>
    <t>Project Materials</t>
  </si>
  <si>
    <t>El Sauce – Nueva España</t>
  </si>
  <si>
    <t>well</t>
  </si>
  <si>
    <t>Camoapa – Peña de Cáfe</t>
  </si>
  <si>
    <t>The wells in Peña were funded in previous BPR grants.</t>
  </si>
  <si>
    <t>Subtotal Materials</t>
  </si>
  <si>
    <t>Total families/people served</t>
  </si>
  <si>
    <t>Composting latrines investigation</t>
  </si>
  <si>
    <t>Visit successful composting latrine proj in El Salvador</t>
  </si>
  <si>
    <t>Visit 2 composting latrine projects in Nicaragua</t>
  </si>
  <si>
    <t>Subtotal Composting Latrine investigation</t>
  </si>
  <si>
    <t>Project Staff and Transport</t>
  </si>
  <si>
    <t>Developers, salary</t>
  </si>
  <si>
    <t>Developers, fringe</t>
  </si>
  <si>
    <t>Developers, moto costs</t>
  </si>
  <si>
    <t>Regional offices expenses</t>
  </si>
  <si>
    <t>Subtotal Project staff and transport</t>
  </si>
  <si>
    <t>Subtotal, materials staff transport</t>
  </si>
  <si>
    <t>Grant admin, accounting 5%</t>
  </si>
  <si>
    <t>Total, Dario-Sauce-Camoapa</t>
  </si>
  <si>
    <t>Total cost per person</t>
  </si>
  <si>
    <t>This has 35 latrines, will look for another funder for 17 latrines.</t>
  </si>
</sst>
</file>

<file path=xl/styles.xml><?xml version="1.0" encoding="utf-8"?>
<styleSheet xmlns="http://schemas.openxmlformats.org/spreadsheetml/2006/main">
  <numFmts count="8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</numFmts>
  <fonts count="9">
    <font>
      <sz val="10"/>
      <name val="Arial"/>
      <family val="2"/>
    </font>
    <font>
      <b/>
      <sz val="12"/>
      <name val="Book Antiqua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7.8515625" style="0" customWidth="1"/>
    <col min="2" max="2" width="12.140625" style="0" customWidth="1"/>
    <col min="3" max="5" width="9.140625" style="0" customWidth="1"/>
    <col min="6" max="6" width="10.140625" style="0" customWidth="1"/>
    <col min="7" max="7" width="10.28125" style="0" customWidth="1"/>
    <col min="8" max="16384" width="9.140625" style="0" customWidth="1"/>
  </cols>
  <sheetData>
    <row r="1" spans="1:3" ht="16.5">
      <c r="A1" s="1" t="s">
        <v>0</v>
      </c>
      <c r="B1" s="1"/>
      <c r="C1" s="1"/>
    </row>
    <row r="2" s="2" customFormat="1" ht="12.75" customHeight="1">
      <c r="IV2"/>
    </row>
    <row r="3" spans="5:256" s="3" customFormat="1" ht="12.75">
      <c r="E3" s="3" t="s">
        <v>1</v>
      </c>
      <c r="F3" s="4" t="s">
        <v>1</v>
      </c>
      <c r="G3" s="4" t="s">
        <v>2</v>
      </c>
      <c r="H3" s="4" t="s">
        <v>2</v>
      </c>
      <c r="I3" s="3" t="s">
        <v>3</v>
      </c>
      <c r="IV3"/>
    </row>
    <row r="4" spans="1:256" s="5" customFormat="1" ht="12.7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6" t="s">
        <v>8</v>
      </c>
      <c r="H4" s="6" t="s">
        <v>9</v>
      </c>
      <c r="IV4"/>
    </row>
    <row r="5" spans="1:8" ht="12.75">
      <c r="A5" s="3" t="s">
        <v>10</v>
      </c>
      <c r="C5" s="7"/>
      <c r="D5" s="7"/>
      <c r="E5" s="7"/>
      <c r="F5" s="7"/>
      <c r="G5" s="7"/>
      <c r="H5" s="7"/>
    </row>
    <row r="6" spans="1:8" ht="12.75">
      <c r="A6" s="8" t="s">
        <v>11</v>
      </c>
      <c r="B6" t="s">
        <v>12</v>
      </c>
      <c r="C6" s="9">
        <v>1</v>
      </c>
      <c r="D6" s="10">
        <v>1800</v>
      </c>
      <c r="E6" s="7"/>
      <c r="F6" s="7"/>
      <c r="G6" s="7">
        <v>8</v>
      </c>
      <c r="H6" s="7">
        <v>38</v>
      </c>
    </row>
    <row r="7" spans="1:9" ht="12.75">
      <c r="A7" s="8" t="s">
        <v>11</v>
      </c>
      <c r="B7" t="s">
        <v>1</v>
      </c>
      <c r="C7" s="9">
        <v>18</v>
      </c>
      <c r="D7" s="10">
        <f>230*C7</f>
        <v>4140</v>
      </c>
      <c r="E7" s="7">
        <v>24</v>
      </c>
      <c r="F7" s="7">
        <v>101</v>
      </c>
      <c r="G7" s="7"/>
      <c r="H7" s="7"/>
      <c r="I7" t="s">
        <v>31</v>
      </c>
    </row>
    <row r="8" spans="1:9" ht="12.75">
      <c r="A8" s="7" t="s">
        <v>13</v>
      </c>
      <c r="B8" t="s">
        <v>1</v>
      </c>
      <c r="C8" s="7">
        <v>30</v>
      </c>
      <c r="D8" s="10">
        <f>230*C8</f>
        <v>6900</v>
      </c>
      <c r="E8" s="7">
        <v>53</v>
      </c>
      <c r="F8" s="7">
        <v>284</v>
      </c>
      <c r="G8" s="7"/>
      <c r="H8" s="7"/>
      <c r="I8" t="s">
        <v>14</v>
      </c>
    </row>
    <row r="9" spans="1:8" ht="12.75">
      <c r="A9" s="3" t="s">
        <v>15</v>
      </c>
      <c r="C9" s="7"/>
      <c r="D9" s="11">
        <f>SUM(D6:D8)</f>
        <v>12840</v>
      </c>
      <c r="E9" s="7"/>
      <c r="F9" s="7"/>
      <c r="G9" s="7"/>
      <c r="H9" s="7"/>
    </row>
    <row r="10" spans="1:256" s="13" customFormat="1" ht="12.75">
      <c r="A10" s="12" t="s">
        <v>16</v>
      </c>
      <c r="D10" s="14"/>
      <c r="E10" s="12">
        <f>SUM(E6:E9)</f>
        <v>77</v>
      </c>
      <c r="F10" s="12">
        <f>SUM(F6:F9)</f>
        <v>385</v>
      </c>
      <c r="G10" s="12">
        <f>SUM(G6:G9)</f>
        <v>8</v>
      </c>
      <c r="H10" s="12">
        <f>SUM(H6:H9)</f>
        <v>38</v>
      </c>
      <c r="IV10"/>
    </row>
    <row r="11" spans="1:256" s="13" customFormat="1" ht="12.75">
      <c r="A11" s="12"/>
      <c r="D11" s="14"/>
      <c r="E11" s="12"/>
      <c r="F11" s="12"/>
      <c r="G11" s="12"/>
      <c r="H11" s="12"/>
      <c r="IV11"/>
    </row>
    <row r="12" spans="1:256" s="13" customFormat="1" ht="12.75">
      <c r="A12" s="12" t="s">
        <v>17</v>
      </c>
      <c r="D12" s="14"/>
      <c r="E12" s="12"/>
      <c r="F12" s="12"/>
      <c r="G12" s="12"/>
      <c r="H12" s="12"/>
      <c r="IV12"/>
    </row>
    <row r="13" spans="1:256" s="13" customFormat="1" ht="12.75">
      <c r="A13" s="8" t="s">
        <v>18</v>
      </c>
      <c r="D13" s="14">
        <f>(15+15+35)*3*2</f>
        <v>390</v>
      </c>
      <c r="E13" s="12"/>
      <c r="F13" s="12"/>
      <c r="G13" s="12"/>
      <c r="H13" s="12"/>
      <c r="IV13"/>
    </row>
    <row r="14" spans="1:256" s="13" customFormat="1" ht="12.75">
      <c r="A14" s="8" t="s">
        <v>19</v>
      </c>
      <c r="D14" s="14">
        <f>((9+12+15)*2*2)*2</f>
        <v>288</v>
      </c>
      <c r="E14" s="12"/>
      <c r="F14" s="12"/>
      <c r="G14" s="12"/>
      <c r="H14" s="12"/>
      <c r="IV14"/>
    </row>
    <row r="15" spans="1:256" s="13" customFormat="1" ht="12.75">
      <c r="A15" s="3" t="s">
        <v>20</v>
      </c>
      <c r="D15" s="15">
        <f>SUM(D12:D14)</f>
        <v>678</v>
      </c>
      <c r="E15" s="12"/>
      <c r="F15" s="12"/>
      <c r="G15" s="12"/>
      <c r="H15" s="12"/>
      <c r="IV15"/>
    </row>
    <row r="16" spans="1:10" ht="12.75">
      <c r="A16" s="8"/>
      <c r="D16" s="15"/>
      <c r="J16" s="7"/>
    </row>
    <row r="17" spans="1:10" ht="12.75">
      <c r="A17" s="3" t="s">
        <v>21</v>
      </c>
      <c r="D17" s="16"/>
      <c r="J17" s="7"/>
    </row>
    <row r="18" spans="1:10" ht="12.75">
      <c r="A18" t="s">
        <v>22</v>
      </c>
      <c r="D18" s="16">
        <f>375*1+450*1</f>
        <v>825</v>
      </c>
      <c r="J18" s="4"/>
    </row>
    <row r="19" spans="1:10" ht="12.75">
      <c r="A19" s="2" t="s">
        <v>23</v>
      </c>
      <c r="D19" s="16">
        <f>D18*0.42</f>
        <v>346.5</v>
      </c>
      <c r="J19" s="7"/>
    </row>
    <row r="20" spans="1:10" ht="12.75">
      <c r="A20" t="s">
        <v>24</v>
      </c>
      <c r="D20" s="17">
        <f>(100*2)</f>
        <v>200</v>
      </c>
      <c r="J20" s="7"/>
    </row>
    <row r="21" spans="1:10" ht="12.75">
      <c r="A21" t="s">
        <v>25</v>
      </c>
      <c r="D21" s="16">
        <f>(200+200)*1</f>
        <v>400</v>
      </c>
      <c r="J21" s="7"/>
    </row>
    <row r="22" spans="1:4" ht="12.75">
      <c r="A22" s="3" t="s">
        <v>26</v>
      </c>
      <c r="D22" s="15">
        <f>SUM(D18:D21)</f>
        <v>1771.5</v>
      </c>
    </row>
    <row r="23" spans="1:4" ht="12.75">
      <c r="A23" s="3"/>
      <c r="D23" s="15"/>
    </row>
    <row r="24" spans="1:4" ht="12.75">
      <c r="A24" s="3" t="s">
        <v>27</v>
      </c>
      <c r="D24" s="15">
        <f>D9+D22+D15</f>
        <v>15289.5</v>
      </c>
    </row>
    <row r="25" spans="1:4" ht="12.75">
      <c r="A25" t="s">
        <v>28</v>
      </c>
      <c r="D25" s="16">
        <f>D24*0.05</f>
        <v>764.475</v>
      </c>
    </row>
    <row r="26" spans="1:4" ht="12.75">
      <c r="A26" s="12" t="s">
        <v>29</v>
      </c>
      <c r="D26" s="15">
        <f>D22+D9+D25</f>
        <v>15375.975</v>
      </c>
    </row>
    <row r="27" ht="12.75">
      <c r="D27" s="16"/>
    </row>
    <row r="28" spans="1:4" ht="12.75">
      <c r="A28" s="2" t="s">
        <v>30</v>
      </c>
      <c r="D28" s="16">
        <f>D26/(F10+H10)</f>
        <v>36.34982269503546</v>
      </c>
    </row>
    <row r="29" ht="12.75">
      <c r="D29" s="16"/>
    </row>
    <row r="30" spans="1:4" ht="12.75">
      <c r="A30" s="2"/>
      <c r="D30" s="16"/>
    </row>
    <row r="31" ht="12.75">
      <c r="D31" s="16"/>
    </row>
    <row r="32" ht="12.75">
      <c r="D32" s="16"/>
    </row>
    <row r="33" spans="1:4" ht="12.75">
      <c r="A33" s="3"/>
      <c r="D33" s="16"/>
    </row>
    <row r="34" spans="1:4" ht="12.75">
      <c r="A34" s="3"/>
      <c r="D34" s="16"/>
    </row>
    <row r="35" spans="1:4" ht="12.75">
      <c r="A35" s="3"/>
      <c r="D35" s="16"/>
    </row>
    <row r="36" ht="12.75">
      <c r="D36" s="16"/>
    </row>
    <row r="37" ht="12.75">
      <c r="D37" s="16"/>
    </row>
    <row r="38" spans="1:4" ht="12.75">
      <c r="A38" s="3"/>
      <c r="D38" s="16"/>
    </row>
    <row r="40" ht="12.75">
      <c r="D40" s="15"/>
    </row>
    <row r="41" spans="1:4" ht="12.75">
      <c r="A41" s="3"/>
      <c r="D41" s="15"/>
    </row>
    <row r="42" spans="1:4" ht="15.75">
      <c r="A42" s="18"/>
      <c r="D42" s="15"/>
    </row>
    <row r="43" ht="12.75">
      <c r="D43" s="16"/>
    </row>
    <row r="44" ht="12.75">
      <c r="D44" s="16"/>
    </row>
    <row r="46" ht="12.75">
      <c r="D46" s="1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Bell</cp:lastModifiedBy>
  <dcterms:modified xsi:type="dcterms:W3CDTF">2007-12-13T17:42:07Z</dcterms:modified>
  <cp:category/>
  <cp:version/>
  <cp:contentType/>
  <cp:contentStatus/>
</cp:coreProperties>
</file>