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0" windowWidth="15120" windowHeight="814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<sst xmlns="http://schemas.openxmlformats.org/spreadsheetml/2006/main" count="41" uniqueCount="39">
  <si>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 xml:space="preserve">Rate </t>
  </si>
  <si>
    <t>INR</t>
  </si>
  <si>
    <t>exchange</t>
  </si>
  <si>
    <t>US$</t>
  </si>
  <si>
    <t>Subtotal</t>
  </si>
  <si>
    <t>in INR</t>
  </si>
  <si>
    <t>in 2 years</t>
  </si>
  <si>
    <t>rate</t>
  </si>
  <si>
    <t>Test for Bacteria (TC and FC) of dugwells after construction  (in duplicate)</t>
  </si>
  <si>
    <t>Test for Arsenic of dugwells after construction (in duplicate)</t>
  </si>
  <si>
    <t>Transport</t>
  </si>
  <si>
    <t xml:space="preserve">Project Manager </t>
  </si>
  <si>
    <t>Field supervisor</t>
  </si>
  <si>
    <t>5 field workers</t>
  </si>
  <si>
    <t xml:space="preserve">Cleaner/janitor </t>
  </si>
  <si>
    <t>Office Expenditures</t>
  </si>
  <si>
    <t xml:space="preserve">Rent: Primary Office in the village </t>
  </si>
  <si>
    <t>phone  ( 2 mobile phones)</t>
  </si>
  <si>
    <t>other phone charges (staff and members)</t>
  </si>
  <si>
    <t>Printing NLs, pamphlets</t>
  </si>
  <si>
    <t>Contingency</t>
  </si>
  <si>
    <t>Grand Total from BPR</t>
  </si>
  <si>
    <t>DWs</t>
  </si>
  <si>
    <t>Persons</t>
  </si>
  <si>
    <t>40 dws</t>
  </si>
  <si>
    <t>$25 per person</t>
  </si>
  <si>
    <t xml:space="preserve">exchange 1US$=INR45 </t>
  </si>
  <si>
    <t>Test of existing private and community tubewells around the site to assess the exposure (in duplicate)</t>
  </si>
  <si>
    <t>No. of Units</t>
  </si>
  <si>
    <t>per year</t>
  </si>
  <si>
    <t xml:space="preserve">Consrtuction of new dugwells </t>
  </si>
  <si>
    <t>Auditing Fee in India 2% of 30000 per yr</t>
  </si>
  <si>
    <t>Stationary, paper, printing etc</t>
  </si>
  <si>
    <t>Budget for FORTY dugwells : USD30,000/-. Funds for two years</t>
  </si>
  <si>
    <t>Arsenic safe water for 300 families</t>
  </si>
  <si>
    <t>Service Charges with 10% annual increment</t>
  </si>
  <si>
    <t>Project Co-ordinator (book-keeping and comp. data entry)</t>
  </si>
  <si>
    <t>Basic fee</t>
  </si>
  <si>
    <t>For Training and Follow-Up: details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</si>
</sst>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3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9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5">
      <selection activeCell="A10" sqref="A10"/>
    </sheetView>
  </sheetViews>
  <sheetFormatPr defaultColWidth="9.140625" defaultRowHeight="15.75" customHeight="1"/>
  <cols>
    <col min="1" max="1" width="48.00390625" style="18" customWidth="1"/>
    <col min="2" max="5" width="10.8515625" style="2" customWidth="1"/>
    <col min="6" max="7" width="10.8515625" style="4" customWidth="1"/>
    <col min="8" max="9" width="10.8515625" style="5" customWidth="1"/>
    <col min="10" max="10" width="9.140625" style="25" customWidth="1"/>
    <col min="11" max="11" width="13.28125" style="25" customWidth="1"/>
    <col min="12" max="16384" width="9.140625" style="25" customWidth="1"/>
  </cols>
  <sheetData>
    <row r="1" spans="1:6" ht="15.75" customHeight="1">
      <c r="A1" s="1" t="s">
        <v>33</v>
      </c>
      <c r="E1" s="41"/>
      <c r="F1" s="3" t="s">
        <v>34</v>
      </c>
    </row>
    <row r="2" spans="1:12" ht="15.75" customHeight="1">
      <c r="A2" s="6" t="s">
        <v>26</v>
      </c>
      <c r="B2" s="2" t="s">
        <v>0</v>
      </c>
      <c r="C2" s="2" t="s">
        <v>28</v>
      </c>
      <c r="D2" s="7">
        <v>2007</v>
      </c>
      <c r="E2" s="7">
        <v>2008</v>
      </c>
      <c r="F2" s="4" t="s">
        <v>1</v>
      </c>
      <c r="G2" s="4" t="s">
        <v>2</v>
      </c>
      <c r="H2" s="5" t="s">
        <v>3</v>
      </c>
      <c r="I2" s="5" t="s">
        <v>4</v>
      </c>
      <c r="K2" s="25" t="s">
        <v>22</v>
      </c>
      <c r="L2" s="25" t="s">
        <v>23</v>
      </c>
    </row>
    <row r="3" spans="1:12" s="36" customFormat="1" ht="15.75" customHeight="1" thickBot="1">
      <c r="A3" s="8"/>
      <c r="B3" s="9" t="s">
        <v>5</v>
      </c>
      <c r="C3" s="9" t="s">
        <v>29</v>
      </c>
      <c r="D3" s="10" t="s">
        <v>5</v>
      </c>
      <c r="E3" s="10" t="s">
        <v>5</v>
      </c>
      <c r="F3" s="11" t="s">
        <v>6</v>
      </c>
      <c r="G3" s="12" t="s">
        <v>7</v>
      </c>
      <c r="H3" s="13"/>
      <c r="I3" s="13"/>
      <c r="K3" s="36">
        <v>1</v>
      </c>
      <c r="L3" s="36">
        <v>30</v>
      </c>
    </row>
    <row r="4" spans="1:12" ht="15.75" customHeight="1">
      <c r="A4" s="17" t="s">
        <v>30</v>
      </c>
      <c r="B4" s="2">
        <v>15000</v>
      </c>
      <c r="C4" s="2">
        <v>20</v>
      </c>
      <c r="D4" s="2">
        <f>B4*20</f>
        <v>300000</v>
      </c>
      <c r="E4" s="2">
        <f>B4*20</f>
        <v>300000</v>
      </c>
      <c r="F4" s="2">
        <f>SUM(D4:E4)</f>
        <v>600000</v>
      </c>
      <c r="G4" s="4">
        <v>45</v>
      </c>
      <c r="H4" s="5">
        <f>F4/G4</f>
        <v>13333.333333333334</v>
      </c>
      <c r="K4" s="25" t="s">
        <v>24</v>
      </c>
      <c r="L4" s="25">
        <f>30*40</f>
        <v>1200</v>
      </c>
    </row>
    <row r="5" spans="1:8" ht="31.5" customHeight="1">
      <c r="A5" s="18" t="s">
        <v>27</v>
      </c>
      <c r="B5" s="2">
        <v>50</v>
      </c>
      <c r="C5" s="2">
        <v>200</v>
      </c>
      <c r="D5" s="2">
        <f>200*50*2</f>
        <v>20000</v>
      </c>
      <c r="E5" s="2">
        <f>200*50*2</f>
        <v>20000</v>
      </c>
      <c r="F5" s="2">
        <f>SUM(D5:E5)</f>
        <v>40000</v>
      </c>
      <c r="G5" s="4">
        <v>45</v>
      </c>
      <c r="H5" s="5">
        <f>F5/G5</f>
        <v>888.8888888888889</v>
      </c>
    </row>
    <row r="6" spans="1:8" ht="31.5" customHeight="1">
      <c r="A6" s="17" t="s">
        <v>8</v>
      </c>
      <c r="B6" s="2">
        <v>500</v>
      </c>
      <c r="C6" s="2">
        <v>20</v>
      </c>
      <c r="D6" s="2">
        <f>B6*C6*2</f>
        <v>20000</v>
      </c>
      <c r="E6" s="2">
        <f>B6*C6*2</f>
        <v>20000</v>
      </c>
      <c r="F6" s="2">
        <f>SUM(D6:E6)</f>
        <v>40000</v>
      </c>
      <c r="G6" s="4">
        <v>45</v>
      </c>
      <c r="H6" s="5">
        <f>F6/G6</f>
        <v>888.8888888888889</v>
      </c>
    </row>
    <row r="7" spans="1:8" ht="31.5" customHeight="1">
      <c r="A7" s="17" t="s">
        <v>9</v>
      </c>
      <c r="B7" s="2">
        <v>50</v>
      </c>
      <c r="C7" s="2">
        <v>20</v>
      </c>
      <c r="D7" s="2">
        <f>B7*C7*2</f>
        <v>2000</v>
      </c>
      <c r="E7" s="2">
        <f>B7*C7*2</f>
        <v>2000</v>
      </c>
      <c r="F7" s="2">
        <f>SUM(D7:E7)</f>
        <v>4000</v>
      </c>
      <c r="G7" s="4">
        <v>45</v>
      </c>
      <c r="H7" s="5">
        <f>F7/G7</f>
        <v>88.88888888888889</v>
      </c>
    </row>
    <row r="8" spans="1:12" ht="15.75" customHeight="1">
      <c r="A8" s="17" t="s">
        <v>10</v>
      </c>
      <c r="B8" s="2">
        <v>2000</v>
      </c>
      <c r="C8" s="2">
        <v>12</v>
      </c>
      <c r="D8" s="2">
        <f>B8*C8</f>
        <v>24000</v>
      </c>
      <c r="E8" s="2">
        <f>B8*C8</f>
        <v>24000</v>
      </c>
      <c r="F8" s="2">
        <f>SUM(D8:E8)</f>
        <v>48000</v>
      </c>
      <c r="G8" s="4">
        <v>45</v>
      </c>
      <c r="H8" s="5">
        <f>F8/G8</f>
        <v>1066.6666666666667</v>
      </c>
      <c r="I8" s="19">
        <f>SUM(H4:H8)</f>
        <v>16266.666666666666</v>
      </c>
      <c r="K8" s="25" t="s">
        <v>25</v>
      </c>
      <c r="L8" s="25">
        <f>1200*25</f>
        <v>30000</v>
      </c>
    </row>
    <row r="9" spans="1:7" ht="15.75" customHeight="1">
      <c r="A9" s="20" t="s">
        <v>38</v>
      </c>
      <c r="B9" s="7"/>
      <c r="C9" s="7"/>
      <c r="D9" s="7"/>
      <c r="E9" s="7"/>
      <c r="F9" s="7"/>
      <c r="G9" s="21"/>
    </row>
    <row r="10" spans="1:6" ht="15.75" customHeight="1">
      <c r="A10" s="23" t="s">
        <v>35</v>
      </c>
      <c r="B10" s="22" t="s">
        <v>37</v>
      </c>
      <c r="C10" s="24"/>
      <c r="D10" s="22"/>
      <c r="E10" s="22"/>
      <c r="F10" s="22"/>
    </row>
    <row r="11" spans="1:8" ht="15.75" customHeight="1">
      <c r="A11" s="18" t="s">
        <v>11</v>
      </c>
      <c r="B11" s="2">
        <v>6000</v>
      </c>
      <c r="C11" s="2">
        <v>12</v>
      </c>
      <c r="D11" s="2">
        <v>6600</v>
      </c>
      <c r="E11" s="2">
        <v>7200</v>
      </c>
      <c r="F11" s="2">
        <f>SUM(D11:E11)*12</f>
        <v>165600</v>
      </c>
      <c r="G11" s="4">
        <v>45</v>
      </c>
      <c r="H11" s="5">
        <f>F11/G11</f>
        <v>3680</v>
      </c>
    </row>
    <row r="12" spans="1:8" ht="15.75" customHeight="1">
      <c r="A12" s="18" t="s">
        <v>36</v>
      </c>
      <c r="B12" s="2">
        <v>3500</v>
      </c>
      <c r="C12" s="2">
        <v>12</v>
      </c>
      <c r="D12" s="2">
        <v>3850</v>
      </c>
      <c r="E12" s="2">
        <v>4200</v>
      </c>
      <c r="F12" s="2">
        <f>SUM(D12:E12)*12</f>
        <v>96600</v>
      </c>
      <c r="G12" s="4">
        <v>45</v>
      </c>
      <c r="H12" s="5">
        <f>F12/G12</f>
        <v>2146.6666666666665</v>
      </c>
    </row>
    <row r="13" spans="1:8" ht="15.75" customHeight="1">
      <c r="A13" s="18" t="s">
        <v>12</v>
      </c>
      <c r="B13" s="2">
        <v>3000</v>
      </c>
      <c r="C13" s="2">
        <v>12</v>
      </c>
      <c r="D13" s="2">
        <v>3300</v>
      </c>
      <c r="E13" s="2">
        <v>3600</v>
      </c>
      <c r="F13" s="2">
        <f>SUM(D13:E13)*12</f>
        <v>82800</v>
      </c>
      <c r="G13" s="4">
        <v>45</v>
      </c>
      <c r="H13" s="5">
        <f>F13/G13</f>
        <v>1840</v>
      </c>
    </row>
    <row r="14" spans="1:10" s="37" customFormat="1" ht="15.75" customHeight="1">
      <c r="A14" s="18" t="s">
        <v>13</v>
      </c>
      <c r="B14" s="2">
        <v>1200</v>
      </c>
      <c r="C14" s="2">
        <v>12</v>
      </c>
      <c r="D14" s="2">
        <v>1320</v>
      </c>
      <c r="E14" s="2">
        <v>1440</v>
      </c>
      <c r="F14" s="2">
        <f>SUM(D14:E14)*12*5</f>
        <v>165600</v>
      </c>
      <c r="G14" s="4">
        <v>45</v>
      </c>
      <c r="H14" s="5">
        <f>F14/G14</f>
        <v>3680</v>
      </c>
      <c r="I14" s="5"/>
      <c r="J14" s="25"/>
    </row>
    <row r="15" spans="1:9" ht="15.75" customHeight="1">
      <c r="A15" s="18" t="s">
        <v>14</v>
      </c>
      <c r="B15" s="2">
        <v>250</v>
      </c>
      <c r="C15" s="2">
        <v>12</v>
      </c>
      <c r="D15" s="2">
        <v>275</v>
      </c>
      <c r="E15" s="2">
        <v>300</v>
      </c>
      <c r="F15" s="2">
        <f>SUM(D15:E15)*12</f>
        <v>6900</v>
      </c>
      <c r="G15" s="4">
        <v>45</v>
      </c>
      <c r="H15" s="5">
        <f>F15/G15</f>
        <v>153.33333333333334</v>
      </c>
      <c r="I15" s="19">
        <f>SUM(H11:H15)</f>
        <v>11500</v>
      </c>
    </row>
    <row r="16" ht="15.75" customHeight="1">
      <c r="A16" s="23" t="s">
        <v>15</v>
      </c>
    </row>
    <row r="17" spans="1:8" ht="15.75" customHeight="1">
      <c r="A17" s="18" t="s">
        <v>16</v>
      </c>
      <c r="B17" s="2">
        <v>500</v>
      </c>
      <c r="C17" s="2">
        <v>24</v>
      </c>
      <c r="F17" s="4">
        <f>B17*C17</f>
        <v>12000</v>
      </c>
      <c r="G17" s="4">
        <v>45</v>
      </c>
      <c r="H17" s="5">
        <f>F17/G17</f>
        <v>266.6666666666667</v>
      </c>
    </row>
    <row r="18" spans="1:8" ht="15.75" customHeight="1">
      <c r="A18" s="18" t="s">
        <v>17</v>
      </c>
      <c r="B18" s="2">
        <v>200</v>
      </c>
      <c r="C18" s="2">
        <v>24</v>
      </c>
      <c r="F18" s="4">
        <f>B18*C18</f>
        <v>4800</v>
      </c>
      <c r="G18" s="4">
        <v>45</v>
      </c>
      <c r="H18" s="5">
        <f>F18/G18</f>
        <v>106.66666666666667</v>
      </c>
    </row>
    <row r="19" spans="1:8" ht="15.75" customHeight="1">
      <c r="A19" s="25" t="s">
        <v>18</v>
      </c>
      <c r="B19" s="2">
        <v>200</v>
      </c>
      <c r="C19" s="2">
        <v>24</v>
      </c>
      <c r="F19" s="4">
        <f>B19*C19</f>
        <v>4800</v>
      </c>
      <c r="G19" s="4">
        <v>45</v>
      </c>
      <c r="H19" s="5">
        <f>F19/G19</f>
        <v>106.66666666666667</v>
      </c>
    </row>
    <row r="20" spans="1:8" ht="15.75" customHeight="1">
      <c r="A20" s="18" t="s">
        <v>32</v>
      </c>
      <c r="B20" s="2">
        <v>200</v>
      </c>
      <c r="C20" s="2">
        <v>24</v>
      </c>
      <c r="F20" s="4">
        <f>B20*C20</f>
        <v>4800</v>
      </c>
      <c r="G20" s="4">
        <v>45</v>
      </c>
      <c r="H20" s="5">
        <f>F20/G20</f>
        <v>106.66666666666667</v>
      </c>
    </row>
    <row r="21" spans="1:8" ht="15.75" customHeight="1">
      <c r="A21" s="18" t="s">
        <v>19</v>
      </c>
      <c r="B21" s="2">
        <v>500</v>
      </c>
      <c r="C21" s="2">
        <v>24</v>
      </c>
      <c r="F21" s="4">
        <f>B21*C21</f>
        <v>12000</v>
      </c>
      <c r="G21" s="4">
        <v>45</v>
      </c>
      <c r="H21" s="5">
        <f>F21/G21</f>
        <v>266.6666666666667</v>
      </c>
    </row>
    <row r="22" spans="1:9" ht="15.75" customHeight="1">
      <c r="A22" s="18" t="s">
        <v>31</v>
      </c>
      <c r="B22" s="14">
        <f>30000*2%</f>
        <v>600</v>
      </c>
      <c r="C22" s="2">
        <v>2</v>
      </c>
      <c r="H22" s="4">
        <f>600*2</f>
        <v>1200</v>
      </c>
      <c r="I22" s="26"/>
    </row>
    <row r="23" spans="1:9" ht="15.75" customHeight="1">
      <c r="A23" s="27" t="s">
        <v>20</v>
      </c>
      <c r="B23" s="28">
        <v>500</v>
      </c>
      <c r="C23" s="28">
        <v>24</v>
      </c>
      <c r="D23" s="28"/>
      <c r="E23" s="28"/>
      <c r="F23" s="29">
        <f>B23*C23</f>
        <v>12000</v>
      </c>
      <c r="G23" s="29">
        <v>45</v>
      </c>
      <c r="H23" s="26">
        <f>F23/G23</f>
        <v>266.6666666666667</v>
      </c>
      <c r="I23" s="30">
        <f>SUM(H17:H23)</f>
        <v>2320</v>
      </c>
    </row>
    <row r="24" spans="1:10" ht="17.25" customHeight="1" thickBot="1">
      <c r="A24" s="31" t="s">
        <v>21</v>
      </c>
      <c r="B24" s="32"/>
      <c r="C24" s="32"/>
      <c r="D24" s="32"/>
      <c r="E24" s="32"/>
      <c r="F24" s="33"/>
      <c r="G24" s="33"/>
      <c r="H24" s="34"/>
      <c r="I24" s="35">
        <f>SUM(I23,I15,I8)</f>
        <v>30086.666666666664</v>
      </c>
      <c r="J24" s="38"/>
    </row>
    <row r="25" ht="15.75" customHeight="1" thickTop="1">
      <c r="A25" s="39"/>
    </row>
    <row r="32" spans="1:9" ht="15.75" customHeight="1">
      <c r="A32" s="40"/>
      <c r="B32" s="14"/>
      <c r="C32" s="14"/>
      <c r="D32" s="14"/>
      <c r="E32" s="14"/>
      <c r="F32" s="15"/>
      <c r="G32" s="15"/>
      <c r="H32" s="16"/>
      <c r="I32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 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Meera M Hira Smith</dc:creator>
  <cp:keywords/>
  <dc:description/>
  <cp:lastModifiedBy>Meera M Hira Smith</cp:lastModifiedBy>
  <dcterms:created xsi:type="dcterms:W3CDTF">2006-09-28T19:16:33Z</dcterms:created>
  <dcterms:modified xsi:type="dcterms:W3CDTF">2006-11-07T19:53:20Z</dcterms:modified>
  <cp:category/>
  <cp:version/>
  <cp:contentType/>
  <cp:contentStatus/>
</cp:coreProperties>
</file>