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55" windowHeight="6300" activeTab="0"/>
  </bookViews>
  <sheets>
    <sheet name="Camoapa Region" sheetId="1" r:id="rId1"/>
  </sheets>
  <definedNames>
    <definedName name="_xlnm.Print_Area" localSheetId="0">'Camoapa Region'!$A$1:$E$58</definedName>
  </definedNames>
  <calcPr fullCalcOnLoad="1"/>
</workbook>
</file>

<file path=xl/sharedStrings.xml><?xml version="1.0" encoding="utf-8"?>
<sst xmlns="http://schemas.openxmlformats.org/spreadsheetml/2006/main" count="52" uniqueCount="52">
  <si>
    <t>Line Item</t>
  </si>
  <si>
    <t>per month</t>
  </si>
  <si>
    <t xml:space="preserve">per year </t>
  </si>
  <si>
    <t>Personnel</t>
  </si>
  <si>
    <t>Regional Office expenses</t>
  </si>
  <si>
    <t>Rent</t>
  </si>
  <si>
    <t>Telephone</t>
  </si>
  <si>
    <t>Utilities</t>
  </si>
  <si>
    <t>office supplies</t>
  </si>
  <si>
    <t>materials (per community)</t>
  </si>
  <si>
    <t>Maintenance</t>
  </si>
  <si>
    <t>Fuel</t>
  </si>
  <si>
    <t>Insurance</t>
  </si>
  <si>
    <t>Reforestation</t>
  </si>
  <si>
    <t>Project total</t>
  </si>
  <si>
    <t>Blue Planet</t>
  </si>
  <si>
    <t>repairs/maintenance</t>
  </si>
  <si>
    <t>Health and Hygiene Workshops</t>
  </si>
  <si>
    <t>Health Educator benefits</t>
  </si>
  <si>
    <t>Health educator transport, per diem</t>
  </si>
  <si>
    <t>Materials &amp; tools: 2 village nurseries</t>
  </si>
  <si>
    <t>Construction Materials: wells and</t>
  </si>
  <si>
    <t>Health Educator 2 months</t>
  </si>
  <si>
    <t>Personnel sub-total</t>
  </si>
  <si>
    <t>Construction materials sub-total</t>
  </si>
  <si>
    <t>Regional Office Subtotal</t>
  </si>
  <si>
    <t>Health Education Subtotal</t>
  </si>
  <si>
    <t xml:space="preserve">Reforestation Subtotal </t>
  </si>
  <si>
    <t>Note: percentages of annual costs allocated to BPR are approximations of % of time spent on the 4 projects</t>
  </si>
  <si>
    <t>Population Control Education</t>
  </si>
  <si>
    <t>latrines Camoapa Region</t>
  </si>
  <si>
    <t>Yuca well and 26 latrines</t>
  </si>
  <si>
    <t>San Francisco 1 well and 17 latrines</t>
  </si>
  <si>
    <t>(cement, brick, rebar, transportation)</t>
  </si>
  <si>
    <t>Development Worker benefits</t>
  </si>
  <si>
    <t>Reforestation worker 2 months</t>
  </si>
  <si>
    <t>Reforestation worker benefits</t>
  </si>
  <si>
    <t>Transport &amp; per diem, reforester</t>
  </si>
  <si>
    <t>Camoapa development worker supports an average of 18+ projects per year</t>
  </si>
  <si>
    <t>Community Health and Hygiene Educator will work in 8 new and 10 old projects each year</t>
  </si>
  <si>
    <t>Reforestation worker develops 6 new village nurseries each year; follows up on 15-20 existing nurseries &amp; plantations</t>
  </si>
  <si>
    <t>Motorcycle costs sub-total</t>
  </si>
  <si>
    <t>Transportation: Developer (motorcycle)</t>
  </si>
  <si>
    <t>Development worker salary 3 months</t>
  </si>
  <si>
    <t>El Porvenir other funds</t>
  </si>
  <si>
    <t>Proposed Budget 8/05 - 12/05 - Water, Sanitation, Health Education and Reforestation Camoapa</t>
  </si>
  <si>
    <t>Number of people served:  water</t>
  </si>
  <si>
    <t>Number of people served: sanitation</t>
  </si>
  <si>
    <t>Cost per person water</t>
  </si>
  <si>
    <t>Cost per person sanitation</t>
  </si>
  <si>
    <t>Cost of wells (materials + half other costs)</t>
  </si>
  <si>
    <t>Cost of sanitation (materials + half other costs)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</si>
</sst>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#,##0.0"/>
    <numFmt numFmtId="169" formatCode="0.00000"/>
    <numFmt numFmtId="170" formatCode="0.0000"/>
    <numFmt numFmtId="171" formatCode="0.000"/>
    <numFmt numFmtId="172" formatCode="0.0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4" fontId="2" fillId="2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43">
      <selection activeCell="E54" sqref="E54"/>
    </sheetView>
  </sheetViews>
  <sheetFormatPr defaultColWidth="9.140625" defaultRowHeight="12.75"/>
  <cols>
    <col min="1" max="1" width="32.57421875" style="0" customWidth="1"/>
    <col min="2" max="2" width="12.00390625" style="0" customWidth="1"/>
    <col min="3" max="3" width="12.57421875" style="0" customWidth="1"/>
    <col min="4" max="4" width="12.8515625" style="0" customWidth="1"/>
    <col min="5" max="5" width="21.140625" style="0" customWidth="1"/>
    <col min="7" max="7" width="9.7109375" style="0" bestFit="1" customWidth="1"/>
  </cols>
  <sheetData>
    <row r="1" spans="1:5" ht="15.75">
      <c r="A1" s="19" t="s">
        <v>45</v>
      </c>
      <c r="B1" s="5"/>
      <c r="C1" s="5"/>
      <c r="D1" s="5"/>
      <c r="E1" s="5"/>
    </row>
    <row r="2" spans="1:5" ht="12.75">
      <c r="A2" s="2" t="s">
        <v>0</v>
      </c>
      <c r="B2" s="3" t="s">
        <v>1</v>
      </c>
      <c r="C2" s="3" t="s">
        <v>2</v>
      </c>
      <c r="D2" s="4" t="s">
        <v>15</v>
      </c>
      <c r="E2" s="3" t="s">
        <v>44</v>
      </c>
    </row>
    <row r="3" spans="1:5" ht="15">
      <c r="A3" s="2" t="s">
        <v>3</v>
      </c>
      <c r="B3" s="10"/>
      <c r="C3" s="10"/>
      <c r="D3" s="25"/>
      <c r="E3" s="10"/>
    </row>
    <row r="4" spans="1:5" ht="12.75">
      <c r="A4" s="5" t="s">
        <v>43</v>
      </c>
      <c r="B4" s="11">
        <v>340</v>
      </c>
      <c r="C4" s="11">
        <v>4200</v>
      </c>
      <c r="D4" s="26">
        <f>B4*3</f>
        <v>1020</v>
      </c>
      <c r="E4" s="11"/>
    </row>
    <row r="5" spans="1:5" ht="12.75">
      <c r="A5" s="5" t="s">
        <v>34</v>
      </c>
      <c r="B5" s="11">
        <f>C5/12</f>
        <v>120.70833333333333</v>
      </c>
      <c r="C5" s="11">
        <v>1448.5</v>
      </c>
      <c r="D5" s="26">
        <f>B5*3</f>
        <v>362.125</v>
      </c>
      <c r="E5" s="11"/>
    </row>
    <row r="6" spans="1:5" ht="15">
      <c r="A6" s="10"/>
      <c r="B6" s="11"/>
      <c r="C6" s="11"/>
      <c r="D6" s="26"/>
      <c r="E6" s="11"/>
    </row>
    <row r="7" spans="1:5" ht="12.75">
      <c r="A7" s="3" t="s">
        <v>23</v>
      </c>
      <c r="B7" s="12">
        <f>SUM(B4:B6)</f>
        <v>460.7083333333333</v>
      </c>
      <c r="C7" s="12">
        <f>SUM(C4:C6)</f>
        <v>5648.5</v>
      </c>
      <c r="D7" s="27">
        <f>SUM(D4:D6)</f>
        <v>1382.125</v>
      </c>
      <c r="E7" s="12"/>
    </row>
    <row r="8" spans="1:5" ht="12.75">
      <c r="A8" s="3"/>
      <c r="B8" s="12"/>
      <c r="C8" s="12"/>
      <c r="D8" s="27"/>
      <c r="E8" s="12"/>
    </row>
    <row r="9" spans="1:5" ht="12.75">
      <c r="A9" s="2" t="s">
        <v>21</v>
      </c>
      <c r="B9" s="13"/>
      <c r="C9" s="13"/>
      <c r="D9" s="28"/>
      <c r="E9" s="13"/>
    </row>
    <row r="10" spans="1:5" ht="12.75">
      <c r="A10" s="2" t="s">
        <v>30</v>
      </c>
      <c r="B10" s="13"/>
      <c r="C10" s="13"/>
      <c r="D10" s="28"/>
      <c r="E10" s="13"/>
    </row>
    <row r="11" spans="1:7" ht="12.75">
      <c r="A11" s="5" t="s">
        <v>31</v>
      </c>
      <c r="B11" s="13"/>
      <c r="C11" s="13">
        <f>4722.06+1035.4</f>
        <v>5757.460000000001</v>
      </c>
      <c r="D11" s="28"/>
      <c r="E11" s="13"/>
      <c r="G11" s="23"/>
    </row>
    <row r="12" spans="1:7" ht="12.75">
      <c r="A12" s="5" t="s">
        <v>32</v>
      </c>
      <c r="B12" s="13"/>
      <c r="C12" s="13">
        <f>911.76+2478.33</f>
        <v>3390.09</v>
      </c>
      <c r="D12" s="28"/>
      <c r="E12" s="13"/>
      <c r="G12" s="24"/>
    </row>
    <row r="13" spans="1:7" ht="12.75">
      <c r="A13" s="5" t="s">
        <v>33</v>
      </c>
      <c r="B13" s="13"/>
      <c r="C13" s="11"/>
      <c r="D13" s="26">
        <f>C11+C12</f>
        <v>9147.550000000001</v>
      </c>
      <c r="E13" s="11"/>
      <c r="G13" s="23"/>
    </row>
    <row r="14" spans="1:5" ht="12.75">
      <c r="A14" s="5"/>
      <c r="B14" s="13"/>
      <c r="C14" s="11"/>
      <c r="D14" s="26"/>
      <c r="E14" s="11"/>
    </row>
    <row r="15" spans="1:5" ht="12.75">
      <c r="A15" s="3" t="s">
        <v>24</v>
      </c>
      <c r="B15" s="13"/>
      <c r="C15" s="12">
        <f>SUM(C11:C14)</f>
        <v>9147.550000000001</v>
      </c>
      <c r="D15" s="27">
        <f>SUM(D13:D14)</f>
        <v>9147.550000000001</v>
      </c>
      <c r="E15" s="35"/>
    </row>
    <row r="16" ht="12.75">
      <c r="E16" s="12"/>
    </row>
    <row r="17" spans="1:5" ht="12.75">
      <c r="A17" s="2" t="s">
        <v>4</v>
      </c>
      <c r="B17" s="13"/>
      <c r="C17" s="13"/>
      <c r="D17" s="28"/>
      <c r="E17" s="13"/>
    </row>
    <row r="18" spans="1:5" ht="12.75">
      <c r="A18" s="5" t="s">
        <v>5</v>
      </c>
      <c r="B18" s="11">
        <v>100</v>
      </c>
      <c r="C18" s="11">
        <v>1200</v>
      </c>
      <c r="D18" s="34">
        <v>200</v>
      </c>
      <c r="E18" s="11"/>
    </row>
    <row r="19" spans="1:5" ht="12.75">
      <c r="A19" s="5" t="s">
        <v>6</v>
      </c>
      <c r="B19" s="11">
        <v>22</v>
      </c>
      <c r="C19" s="11">
        <v>264</v>
      </c>
      <c r="D19" s="26">
        <v>44</v>
      </c>
      <c r="E19" s="11"/>
    </row>
    <row r="20" spans="1:5" ht="12.75">
      <c r="A20" s="5" t="s">
        <v>7</v>
      </c>
      <c r="B20" s="11">
        <v>15</v>
      </c>
      <c r="C20" s="11">
        <v>180</v>
      </c>
      <c r="D20" s="26">
        <v>30</v>
      </c>
      <c r="E20" s="11"/>
    </row>
    <row r="21" spans="1:5" ht="12.75">
      <c r="A21" s="5" t="s">
        <v>8</v>
      </c>
      <c r="B21" s="11">
        <v>25</v>
      </c>
      <c r="C21" s="11">
        <v>300</v>
      </c>
      <c r="D21" s="26">
        <v>50</v>
      </c>
      <c r="E21" s="11"/>
    </row>
    <row r="22" spans="1:5" ht="12.75">
      <c r="A22" s="6" t="s">
        <v>16</v>
      </c>
      <c r="B22" s="14">
        <v>20</v>
      </c>
      <c r="C22" s="14">
        <v>240</v>
      </c>
      <c r="D22" s="29">
        <v>40</v>
      </c>
      <c r="E22" s="14"/>
    </row>
    <row r="23" spans="1:5" ht="12.75">
      <c r="A23" s="3" t="s">
        <v>25</v>
      </c>
      <c r="B23" s="12">
        <f>SUM(B18:B22)</f>
        <v>182</v>
      </c>
      <c r="C23" s="12">
        <f>SUM(C18:C22)</f>
        <v>2184</v>
      </c>
      <c r="D23" s="27">
        <f>SUM(D18:D22)</f>
        <v>364</v>
      </c>
      <c r="E23" s="12"/>
    </row>
    <row r="24" spans="1:5" ht="15">
      <c r="A24" s="10"/>
      <c r="B24" s="13"/>
      <c r="C24" s="13"/>
      <c r="D24" s="28"/>
      <c r="E24" s="13"/>
    </row>
    <row r="25" spans="1:5" ht="12.75">
      <c r="A25" s="7" t="s">
        <v>17</v>
      </c>
      <c r="B25" s="15"/>
      <c r="C25" s="16"/>
      <c r="D25" s="30"/>
      <c r="E25" s="15"/>
    </row>
    <row r="26" spans="1:5" ht="12.75">
      <c r="A26" s="5" t="s">
        <v>9</v>
      </c>
      <c r="B26" s="11">
        <v>50</v>
      </c>
      <c r="C26" s="11">
        <v>600</v>
      </c>
      <c r="D26" s="26"/>
      <c r="E26" s="11">
        <f>SUM(B26*2)</f>
        <v>100</v>
      </c>
    </row>
    <row r="27" spans="1:5" ht="12.75">
      <c r="A27" s="5" t="s">
        <v>22</v>
      </c>
      <c r="B27" s="13">
        <v>315</v>
      </c>
      <c r="C27" s="13">
        <f>B27*12</f>
        <v>3780</v>
      </c>
      <c r="D27" s="28"/>
      <c r="E27" s="11">
        <f>SUM(B27*2)</f>
        <v>630</v>
      </c>
    </row>
    <row r="28" spans="1:5" ht="12.75">
      <c r="A28" s="5" t="s">
        <v>18</v>
      </c>
      <c r="B28" s="13">
        <f>C28/12</f>
        <v>113.125</v>
      </c>
      <c r="C28" s="13">
        <v>1357.5</v>
      </c>
      <c r="D28" s="28"/>
      <c r="E28" s="11">
        <f>SUM(B28*2)</f>
        <v>226.25</v>
      </c>
    </row>
    <row r="29" spans="1:5" ht="12.75">
      <c r="A29" s="5" t="s">
        <v>19</v>
      </c>
      <c r="B29" s="13">
        <v>30</v>
      </c>
      <c r="C29" s="13">
        <v>360</v>
      </c>
      <c r="D29" s="28"/>
      <c r="E29" s="11">
        <f>SUM(B29*2)</f>
        <v>60</v>
      </c>
    </row>
    <row r="30" spans="1:5" ht="12.75">
      <c r="A30" s="2" t="s">
        <v>26</v>
      </c>
      <c r="B30" s="13">
        <f>SUM(B26:B29)</f>
        <v>508.125</v>
      </c>
      <c r="C30" s="21">
        <f>SUM(C26:C29)</f>
        <v>6097.5</v>
      </c>
      <c r="D30" s="31"/>
      <c r="E30" s="12">
        <f>SUM(B30*2)</f>
        <v>1016.25</v>
      </c>
    </row>
    <row r="31" spans="1:5" ht="12.75">
      <c r="A31" s="5"/>
      <c r="B31" s="13"/>
      <c r="C31" s="13"/>
      <c r="D31" s="28"/>
      <c r="E31" s="13"/>
    </row>
    <row r="32" spans="1:5" ht="12.75">
      <c r="A32" s="2" t="s">
        <v>42</v>
      </c>
      <c r="B32" s="11"/>
      <c r="C32" s="11"/>
      <c r="D32" s="26"/>
      <c r="E32" s="11"/>
    </row>
    <row r="33" spans="1:5" ht="12.75">
      <c r="A33" s="5" t="s">
        <v>10</v>
      </c>
      <c r="B33" s="11">
        <v>25</v>
      </c>
      <c r="C33" s="11">
        <v>300</v>
      </c>
      <c r="D33" s="26">
        <v>100</v>
      </c>
      <c r="E33" s="11"/>
    </row>
    <row r="34" spans="1:5" ht="12.75">
      <c r="A34" s="5" t="s">
        <v>11</v>
      </c>
      <c r="B34" s="11">
        <v>13</v>
      </c>
      <c r="C34" s="11">
        <v>156</v>
      </c>
      <c r="D34" s="26">
        <v>52</v>
      </c>
      <c r="E34" s="11"/>
    </row>
    <row r="35" spans="1:5" ht="12.75">
      <c r="A35" s="5" t="s">
        <v>12</v>
      </c>
      <c r="B35" s="11">
        <v>23</v>
      </c>
      <c r="C35" s="11">
        <v>276</v>
      </c>
      <c r="D35" s="26">
        <f>C35/3</f>
        <v>92</v>
      </c>
      <c r="E35" s="11"/>
    </row>
    <row r="36" spans="1:5" ht="15">
      <c r="A36" s="20"/>
      <c r="B36" s="14"/>
      <c r="C36" s="14"/>
      <c r="D36" s="29"/>
      <c r="E36" s="14"/>
    </row>
    <row r="37" spans="1:5" ht="12.75">
      <c r="A37" s="3" t="s">
        <v>41</v>
      </c>
      <c r="B37" s="12">
        <f>SUM(B33:B36)</f>
        <v>61</v>
      </c>
      <c r="C37" s="12">
        <f>SUM(C33:C36)</f>
        <v>732</v>
      </c>
      <c r="D37" s="27">
        <f>SUM(D33:D36)</f>
        <v>244</v>
      </c>
      <c r="E37" s="12"/>
    </row>
    <row r="38" spans="1:5" ht="12.75">
      <c r="A38" s="7" t="s">
        <v>13</v>
      </c>
      <c r="B38" s="15"/>
      <c r="C38" s="15"/>
      <c r="D38" s="30"/>
      <c r="E38" s="15"/>
    </row>
    <row r="39" spans="1:5" ht="12.75">
      <c r="A39" s="9" t="s">
        <v>35</v>
      </c>
      <c r="B39" s="22">
        <v>288.5</v>
      </c>
      <c r="C39" s="22">
        <v>3600</v>
      </c>
      <c r="D39" s="32"/>
      <c r="E39" s="32">
        <v>577</v>
      </c>
    </row>
    <row r="40" spans="1:5" ht="12.75">
      <c r="A40" s="9" t="s">
        <v>36</v>
      </c>
      <c r="B40" s="22">
        <f>C40/12</f>
        <v>103.47916666666667</v>
      </c>
      <c r="C40" s="22">
        <v>1241.75</v>
      </c>
      <c r="D40" s="32"/>
      <c r="E40" s="32">
        <v>206.96</v>
      </c>
    </row>
    <row r="41" spans="1:5" ht="12.75">
      <c r="A41" s="9" t="s">
        <v>20</v>
      </c>
      <c r="B41" s="22"/>
      <c r="C41" s="22">
        <v>200</v>
      </c>
      <c r="D41" s="32"/>
      <c r="E41" s="32">
        <v>200</v>
      </c>
    </row>
    <row r="42" spans="1:5" ht="12.75">
      <c r="A42" s="9" t="s">
        <v>37</v>
      </c>
      <c r="B42" s="22">
        <v>50</v>
      </c>
      <c r="C42" s="22">
        <v>600</v>
      </c>
      <c r="D42" s="32"/>
      <c r="E42" s="32">
        <v>100</v>
      </c>
    </row>
    <row r="43" spans="1:5" ht="12.75">
      <c r="A43" s="18" t="s">
        <v>27</v>
      </c>
      <c r="B43" s="13"/>
      <c r="C43" s="12">
        <f>SUM(C39:C42)</f>
        <v>5641.75</v>
      </c>
      <c r="D43" s="27"/>
      <c r="E43" s="27">
        <f>SUM(E39:E42)</f>
        <v>1083.96</v>
      </c>
    </row>
    <row r="44" spans="1:5" ht="15">
      <c r="A44" s="10"/>
      <c r="B44" s="13"/>
      <c r="C44" s="13"/>
      <c r="D44" s="28"/>
      <c r="E44" s="13"/>
    </row>
    <row r="45" spans="1:5" ht="13.5" thickBot="1">
      <c r="A45" s="2" t="s">
        <v>29</v>
      </c>
      <c r="B45" s="17"/>
      <c r="C45" s="17">
        <v>100</v>
      </c>
      <c r="D45" s="33">
        <v>100</v>
      </c>
      <c r="E45" s="17"/>
    </row>
    <row r="46" spans="1:5" ht="13.5" thickTop="1">
      <c r="A46" s="3" t="s">
        <v>14</v>
      </c>
      <c r="B46" s="8"/>
      <c r="C46" s="8">
        <f>SUM(C45+C42+C37+C30+C23+C15+C7)</f>
        <v>24509.550000000003</v>
      </c>
      <c r="D46" s="8">
        <f>SUM(D45+D43+D37+D30+D23+D15+D7)</f>
        <v>11237.675000000001</v>
      </c>
      <c r="E46" s="8">
        <f>SUM(E45+E43+E37+E30+E23+E15+E7)</f>
        <v>2100.21</v>
      </c>
    </row>
    <row r="47" spans="1:5" ht="15.75">
      <c r="A47" s="1"/>
      <c r="B47" s="5"/>
      <c r="C47" s="5"/>
      <c r="D47" s="5"/>
      <c r="E47" s="5"/>
    </row>
    <row r="48" spans="1:6" ht="12.75">
      <c r="A48" s="5" t="s">
        <v>46</v>
      </c>
      <c r="B48" s="5"/>
      <c r="C48" s="5"/>
      <c r="D48" s="36">
        <v>139</v>
      </c>
      <c r="F48" s="13"/>
    </row>
    <row r="49" spans="1:4" ht="12.75">
      <c r="A49" s="5" t="s">
        <v>47</v>
      </c>
      <c r="B49" s="5"/>
      <c r="C49" s="5"/>
      <c r="D49" s="36">
        <f>96+175</f>
        <v>271</v>
      </c>
    </row>
    <row r="50" spans="1:5" ht="12.75">
      <c r="A50" s="5" t="s">
        <v>50</v>
      </c>
      <c r="B50" s="5"/>
      <c r="C50" s="5"/>
      <c r="D50" s="13">
        <f>1035.4+911.76+1045.06</f>
        <v>2992.2200000000003</v>
      </c>
      <c r="E50" s="13"/>
    </row>
    <row r="51" spans="1:5" ht="12.75">
      <c r="A51" s="2" t="s">
        <v>48</v>
      </c>
      <c r="B51" s="2"/>
      <c r="C51" s="2"/>
      <c r="D51" s="37">
        <f>D50/D48</f>
        <v>21.526762589928058</v>
      </c>
      <c r="E51" s="36"/>
    </row>
    <row r="52" spans="1:5" ht="12.75">
      <c r="A52" s="5" t="s">
        <v>51</v>
      </c>
      <c r="B52" s="2"/>
      <c r="C52" s="2"/>
      <c r="D52" s="13">
        <f>7200.39+1045.06</f>
        <v>8245.45</v>
      </c>
      <c r="E52" s="36"/>
    </row>
    <row r="53" spans="1:5" ht="12.75">
      <c r="A53" s="2" t="s">
        <v>49</v>
      </c>
      <c r="B53" s="2"/>
      <c r="C53" s="2"/>
      <c r="D53" s="37">
        <f>D52/D49</f>
        <v>30.426014760147606</v>
      </c>
      <c r="E53" s="5"/>
    </row>
    <row r="55" ht="12.75">
      <c r="A55" t="s">
        <v>28</v>
      </c>
    </row>
    <row r="56" ht="12.75">
      <c r="A56" t="s">
        <v>38</v>
      </c>
    </row>
    <row r="57" ht="12.75">
      <c r="A57" t="s">
        <v>40</v>
      </c>
    </row>
    <row r="58" ht="12.75">
      <c r="A58" t="s">
        <v>39</v>
      </c>
    </row>
  </sheetData>
  <printOptions/>
  <pageMargins left="0.75" right="0.75" top="0.71" bottom="0.8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Porvenir</dc:creator>
  <cp:keywords/>
  <dc:description/>
  <cp:lastModifiedBy>Carole Harper</cp:lastModifiedBy>
  <cp:lastPrinted>2004-07-15T16:19:14Z</cp:lastPrinted>
  <dcterms:created xsi:type="dcterms:W3CDTF">2004-06-26T04:41:32Z</dcterms:created>
  <dcterms:modified xsi:type="dcterms:W3CDTF">2005-10-17T03:12:28Z</dcterms:modified>
  <cp:category/>
  <cp:version/>
  <cp:contentType/>
  <cp:contentStatus/>
</cp:coreProperties>
</file>