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415" windowHeight="5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4" i="1"/>
  <c r="K35"/>
  <c r="K38"/>
  <c r="K40"/>
  <c r="J34"/>
  <c r="J35"/>
  <c r="J38"/>
  <c r="J40"/>
  <c r="K33"/>
  <c r="J33"/>
  <c r="K30"/>
  <c r="J30"/>
  <c r="J21"/>
  <c r="J22"/>
  <c r="J23"/>
  <c r="J24"/>
  <c r="J25"/>
  <c r="J26"/>
  <c r="J27"/>
  <c r="J28"/>
  <c r="J29"/>
  <c r="J20"/>
  <c r="K21"/>
  <c r="K22"/>
  <c r="K23"/>
  <c r="K24"/>
  <c r="K25"/>
  <c r="K26"/>
  <c r="K27"/>
  <c r="K28"/>
  <c r="K29"/>
  <c r="K20"/>
  <c r="K17"/>
  <c r="J17"/>
  <c r="K9"/>
  <c r="K10"/>
  <c r="K11"/>
  <c r="K12"/>
  <c r="K13"/>
  <c r="K14"/>
  <c r="K15"/>
  <c r="K16"/>
  <c r="K8"/>
  <c r="J9"/>
  <c r="J10"/>
  <c r="J11"/>
  <c r="J12"/>
  <c r="J13"/>
  <c r="J14"/>
  <c r="J15"/>
  <c r="J16"/>
  <c r="J8"/>
  <c r="I34"/>
  <c r="I35"/>
  <c r="I38"/>
  <c r="I40"/>
  <c r="I33"/>
  <c r="I30"/>
  <c r="H30"/>
  <c r="I21"/>
  <c r="I22"/>
  <c r="I23"/>
  <c r="I24"/>
  <c r="I25"/>
  <c r="I26"/>
  <c r="I27"/>
  <c r="I28"/>
  <c r="I29"/>
  <c r="I20"/>
  <c r="I17"/>
  <c r="H17"/>
  <c r="I9"/>
  <c r="I10"/>
  <c r="I11"/>
  <c r="I12"/>
  <c r="I13"/>
  <c r="I14"/>
  <c r="I15"/>
  <c r="I16"/>
  <c r="I8"/>
  <c r="D42"/>
  <c r="C42"/>
  <c r="C30"/>
  <c r="C43" s="1"/>
  <c r="D17"/>
  <c r="C17"/>
  <c r="D34"/>
  <c r="D35"/>
  <c r="D36"/>
  <c r="D37"/>
  <c r="D38"/>
  <c r="D39"/>
  <c r="D40"/>
  <c r="D41"/>
  <c r="D33"/>
  <c r="D21"/>
  <c r="D22"/>
  <c r="D23"/>
  <c r="D24"/>
  <c r="D25"/>
  <c r="D26"/>
  <c r="D27"/>
  <c r="D28"/>
  <c r="D29"/>
  <c r="D20"/>
  <c r="D15"/>
  <c r="D13"/>
  <c r="D11"/>
  <c r="D9"/>
  <c r="D10"/>
  <c r="D12"/>
  <c r="D14"/>
  <c r="D16"/>
  <c r="D8"/>
  <c r="H41"/>
  <c r="J41" s="1"/>
  <c r="H25"/>
  <c r="H26"/>
  <c r="H27"/>
  <c r="H28"/>
  <c r="H29"/>
  <c r="H33"/>
  <c r="H34"/>
  <c r="H35"/>
  <c r="H36"/>
  <c r="J36" s="1"/>
  <c r="H37"/>
  <c r="J37" s="1"/>
  <c r="H38"/>
  <c r="H39"/>
  <c r="J39" s="1"/>
  <c r="H40"/>
  <c r="H20"/>
  <c r="H21"/>
  <c r="H22"/>
  <c r="H23"/>
  <c r="H24"/>
  <c r="H9"/>
  <c r="H10"/>
  <c r="H11"/>
  <c r="H12"/>
  <c r="H13"/>
  <c r="H14"/>
  <c r="H15"/>
  <c r="H16"/>
  <c r="H8"/>
  <c r="I37" l="1"/>
  <c r="K37" s="1"/>
  <c r="I39"/>
  <c r="K39" s="1"/>
  <c r="J42"/>
  <c r="J43" s="1"/>
  <c r="I41"/>
  <c r="K41" s="1"/>
  <c r="I36"/>
  <c r="H42"/>
  <c r="H43" s="1"/>
  <c r="D30"/>
  <c r="D43" s="1"/>
  <c r="K36" l="1"/>
  <c r="K42" s="1"/>
  <c r="K43" s="1"/>
  <c r="I42"/>
  <c r="I43" s="1"/>
</calcChain>
</file>

<file path=xl/sharedStrings.xml><?xml version="1.0" encoding="utf-8"?>
<sst xmlns="http://schemas.openxmlformats.org/spreadsheetml/2006/main" count="83" uniqueCount="62">
  <si>
    <t>Safer Future Youth Development Project</t>
  </si>
  <si>
    <t>Department: Water and Sanitation</t>
  </si>
  <si>
    <t>Project Name: Construction of One Water Well in Makambie Community</t>
  </si>
  <si>
    <t>Activities/Items/Particulars</t>
  </si>
  <si>
    <t>according to the Project Proposal</t>
  </si>
  <si>
    <t xml:space="preserve">(exchange rate for 1 unit of foreign currency:1 USD = 3,010 SLL) </t>
  </si>
  <si>
    <t>Total Budget</t>
  </si>
  <si>
    <t>Expenditure Analysis</t>
  </si>
  <si>
    <t>Balance</t>
  </si>
  <si>
    <t>SLL</t>
  </si>
  <si>
    <t>USD</t>
  </si>
  <si>
    <t>Unit</t>
  </si>
  <si>
    <t>Qty</t>
  </si>
  <si>
    <t>Unit Cost</t>
  </si>
  <si>
    <t>Total Cost</t>
  </si>
  <si>
    <t>No</t>
  </si>
  <si>
    <t>Indian mark 4 pump</t>
  </si>
  <si>
    <t xml:space="preserve">Metal door (cover) </t>
  </si>
  <si>
    <t>Starup</t>
  </si>
  <si>
    <t>Cement</t>
  </si>
  <si>
    <t>Sand (double trip)</t>
  </si>
  <si>
    <t>Stone (grinite) double trip</t>
  </si>
  <si>
    <t>Hark saw fram</t>
  </si>
  <si>
    <t>Hark saw blade</t>
  </si>
  <si>
    <t>Chisle</t>
  </si>
  <si>
    <t>Shovel</t>
  </si>
  <si>
    <t>Headpan</t>
  </si>
  <si>
    <t>Pick-axe</t>
  </si>
  <si>
    <t>Tape measure (100m)</t>
  </si>
  <si>
    <t>Skilled labour</t>
  </si>
  <si>
    <t>Unskilled labour</t>
  </si>
  <si>
    <t>Pump technician</t>
  </si>
  <si>
    <t>Fuel for builing machine</t>
  </si>
  <si>
    <t>Warehouse tental</t>
  </si>
  <si>
    <t>Transport cost</t>
  </si>
  <si>
    <t>set</t>
  </si>
  <si>
    <t>each</t>
  </si>
  <si>
    <t>roll</t>
  </si>
  <si>
    <t>bags</t>
  </si>
  <si>
    <t>trip</t>
  </si>
  <si>
    <t>pcs</t>
  </si>
  <si>
    <t>single</t>
  </si>
  <si>
    <t>team</t>
  </si>
  <si>
    <t>person</t>
  </si>
  <si>
    <t>gal</t>
  </si>
  <si>
    <t>Materials</t>
  </si>
  <si>
    <t>Tools</t>
  </si>
  <si>
    <t>Labour &amp; Implementation Costs</t>
  </si>
  <si>
    <t>Sub Total for Materials</t>
  </si>
  <si>
    <t>Sub Total for Tools</t>
  </si>
  <si>
    <t>Sub Total for Labour and Implementation Costs</t>
  </si>
  <si>
    <t>Total Project Cost</t>
  </si>
  <si>
    <t>lump sum</t>
  </si>
  <si>
    <t>Hiring of mould (standard)</t>
  </si>
  <si>
    <t>Hairing of submarsible machine</t>
  </si>
  <si>
    <t>Supervisor</t>
  </si>
  <si>
    <t>Bucket</t>
  </si>
  <si>
    <t>Pulley</t>
  </si>
  <si>
    <t>Hammer</t>
  </si>
  <si>
    <t>Iron rod (0.5in)</t>
  </si>
  <si>
    <t>Binding wire</t>
  </si>
  <si>
    <t>Manila Rope</t>
  </si>
</sst>
</file>

<file path=xl/styles.xml><?xml version="1.0" encoding="utf-8"?>
<styleSheet xmlns="http://schemas.openxmlformats.org/spreadsheetml/2006/main">
  <numFmts count="2">
    <numFmt numFmtId="165" formatCode="#,##0.00;[Red]#,##0.00"/>
    <numFmt numFmtId="166" formatCode="#,##0;[Red]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165" fontId="0" fillId="0" borderId="0" xfId="0" applyNumberFormat="1" applyFont="1" applyAlignment="1"/>
    <xf numFmtId="166" fontId="0" fillId="0" borderId="0" xfId="0" applyNumberFormat="1"/>
    <xf numFmtId="0" fontId="0" fillId="0" borderId="1" xfId="0" applyBorder="1"/>
    <xf numFmtId="0" fontId="0" fillId="0" borderId="1" xfId="0" applyFont="1" applyFill="1" applyBorder="1" applyAlignment="1">
      <alignment horizontal="left"/>
    </xf>
    <xf numFmtId="166" fontId="0" fillId="0" borderId="1" xfId="0" applyNumberFormat="1" applyBorder="1"/>
    <xf numFmtId="165" fontId="0" fillId="0" borderId="1" xfId="0" applyNumberFormat="1" applyFont="1" applyBorder="1" applyAlignment="1"/>
    <xf numFmtId="3" fontId="0" fillId="0" borderId="1" xfId="0" applyNumberFormat="1" applyBorder="1"/>
    <xf numFmtId="165" fontId="0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/>
    <xf numFmtId="0" fontId="0" fillId="0" borderId="1" xfId="0" applyFont="1" applyBorder="1" applyAlignment="1"/>
    <xf numFmtId="3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166" fontId="0" fillId="0" borderId="1" xfId="0" applyNumberFormat="1" applyFont="1" applyBorder="1" applyAlignment="1">
      <alignment vertical="center"/>
    </xf>
    <xf numFmtId="165" fontId="0" fillId="0" borderId="1" xfId="0" applyNumberFormat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166" fontId="5" fillId="4" borderId="1" xfId="0" applyNumberFormat="1" applyFont="1" applyFill="1" applyBorder="1"/>
    <xf numFmtId="165" fontId="5" fillId="4" borderId="1" xfId="0" applyNumberFormat="1" applyFont="1" applyFill="1" applyBorder="1" applyAlignment="1"/>
    <xf numFmtId="0" fontId="5" fillId="4" borderId="1" xfId="0" applyFont="1" applyFill="1" applyBorder="1"/>
    <xf numFmtId="3" fontId="5" fillId="4" borderId="1" xfId="0" applyNumberFormat="1" applyFont="1" applyFill="1" applyBorder="1"/>
    <xf numFmtId="165" fontId="5" fillId="4" borderId="1" xfId="0" applyNumberFormat="1" applyFont="1" applyFill="1" applyBorder="1"/>
    <xf numFmtId="166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165" fontId="6" fillId="0" borderId="1" xfId="0" applyNumberFormat="1" applyFont="1" applyBorder="1" applyAlignment="1"/>
    <xf numFmtId="165" fontId="6" fillId="0" borderId="1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28" zoomScale="90" zoomScaleNormal="90" workbookViewId="0">
      <selection activeCell="B38" sqref="B38"/>
    </sheetView>
  </sheetViews>
  <sheetFormatPr defaultRowHeight="15"/>
  <cols>
    <col min="1" max="1" width="3.5703125" bestFit="1" customWidth="1"/>
    <col min="2" max="2" width="57.5703125" bestFit="1" customWidth="1"/>
    <col min="3" max="3" width="15.140625" bestFit="1" customWidth="1"/>
    <col min="4" max="4" width="12.42578125" bestFit="1" customWidth="1"/>
    <col min="6" max="6" width="4.140625" bestFit="1" customWidth="1"/>
    <col min="7" max="7" width="11" bestFit="1" customWidth="1"/>
    <col min="8" max="8" width="15.140625" bestFit="1" customWidth="1"/>
    <col min="9" max="9" width="12.42578125" bestFit="1" customWidth="1"/>
  </cols>
  <sheetData>
    <row r="1" spans="1:11" ht="23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16"/>
      <c r="B4" s="17" t="s">
        <v>3</v>
      </c>
      <c r="C4" s="18" t="s">
        <v>6</v>
      </c>
      <c r="D4" s="18"/>
      <c r="E4" s="18" t="s">
        <v>7</v>
      </c>
      <c r="F4" s="18"/>
      <c r="G4" s="18"/>
      <c r="H4" s="18"/>
      <c r="I4" s="18"/>
      <c r="J4" s="19" t="s">
        <v>8</v>
      </c>
      <c r="K4" s="19"/>
    </row>
    <row r="5" spans="1:11">
      <c r="A5" s="20"/>
      <c r="B5" s="21" t="s">
        <v>4</v>
      </c>
      <c r="C5" s="18"/>
      <c r="D5" s="18"/>
      <c r="E5" s="19" t="s">
        <v>9</v>
      </c>
      <c r="F5" s="19"/>
      <c r="G5" s="19"/>
      <c r="H5" s="19"/>
      <c r="I5" s="18" t="s">
        <v>10</v>
      </c>
      <c r="J5" s="18" t="s">
        <v>9</v>
      </c>
      <c r="K5" s="18" t="s">
        <v>10</v>
      </c>
    </row>
    <row r="6" spans="1:11">
      <c r="A6" s="22" t="s">
        <v>15</v>
      </c>
      <c r="B6" s="23" t="s">
        <v>5</v>
      </c>
      <c r="C6" s="24" t="s">
        <v>9</v>
      </c>
      <c r="D6" s="24" t="s">
        <v>10</v>
      </c>
      <c r="E6" s="25" t="s">
        <v>11</v>
      </c>
      <c r="F6" s="25" t="s">
        <v>12</v>
      </c>
      <c r="G6" s="25" t="s">
        <v>13</v>
      </c>
      <c r="H6" s="25" t="s">
        <v>14</v>
      </c>
      <c r="I6" s="18"/>
      <c r="J6" s="18"/>
      <c r="K6" s="18"/>
    </row>
    <row r="7" spans="1:11" ht="15.75">
      <c r="A7" s="26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>
      <c r="A8" s="4">
        <v>1</v>
      </c>
      <c r="B8" s="5" t="s">
        <v>16</v>
      </c>
      <c r="C8" s="6">
        <v>2000000</v>
      </c>
      <c r="D8" s="7">
        <f>(C8/3010)</f>
        <v>664.45182724252493</v>
      </c>
      <c r="E8" s="4" t="s">
        <v>35</v>
      </c>
      <c r="F8" s="4">
        <v>1</v>
      </c>
      <c r="G8" s="8">
        <v>2000000</v>
      </c>
      <c r="H8" s="8">
        <f>SUM(F8*G8)</f>
        <v>2000000</v>
      </c>
      <c r="I8" s="9">
        <f>H8/3010</f>
        <v>664.45182724252493</v>
      </c>
      <c r="J8" s="6">
        <f>C8-H8</f>
        <v>0</v>
      </c>
      <c r="K8" s="10">
        <f>D8-I8</f>
        <v>0</v>
      </c>
    </row>
    <row r="9" spans="1:11">
      <c r="A9" s="4">
        <v>2</v>
      </c>
      <c r="B9" s="5" t="s">
        <v>17</v>
      </c>
      <c r="C9" s="6">
        <v>90000</v>
      </c>
      <c r="D9" s="7">
        <f>(C9/3010)</f>
        <v>29.900332225913623</v>
      </c>
      <c r="E9" s="4" t="s">
        <v>36</v>
      </c>
      <c r="F9" s="11">
        <v>1</v>
      </c>
      <c r="G9" s="12">
        <v>90000</v>
      </c>
      <c r="H9" s="8">
        <f t="shared" ref="H9:H41" si="0">SUM(F9*G9)</f>
        <v>90000</v>
      </c>
      <c r="I9" s="9">
        <f t="shared" ref="I9:I17" si="1">H9/3010</f>
        <v>29.900332225913623</v>
      </c>
      <c r="J9" s="6">
        <f t="shared" ref="J9:J16" si="2">C9-H9</f>
        <v>0</v>
      </c>
      <c r="K9" s="10">
        <f t="shared" ref="K9:K16" si="3">D9-I9</f>
        <v>0</v>
      </c>
    </row>
    <row r="10" spans="1:11">
      <c r="A10" s="4">
        <v>3</v>
      </c>
      <c r="B10" s="13" t="s">
        <v>59</v>
      </c>
      <c r="C10" s="14">
        <v>220000</v>
      </c>
      <c r="D10" s="7">
        <f t="shared" ref="D10:D11" si="4">(C10/3010)</f>
        <v>73.089700996677735</v>
      </c>
      <c r="E10" s="4" t="s">
        <v>36</v>
      </c>
      <c r="F10" s="4">
        <v>4</v>
      </c>
      <c r="G10" s="8">
        <v>55000</v>
      </c>
      <c r="H10" s="8">
        <f t="shared" si="0"/>
        <v>220000</v>
      </c>
      <c r="I10" s="9">
        <f t="shared" si="1"/>
        <v>73.089700996677735</v>
      </c>
      <c r="J10" s="6">
        <f t="shared" si="2"/>
        <v>0</v>
      </c>
      <c r="K10" s="10">
        <f t="shared" si="3"/>
        <v>0</v>
      </c>
    </row>
    <row r="11" spans="1:11">
      <c r="A11" s="4">
        <v>4</v>
      </c>
      <c r="B11" s="4" t="s">
        <v>18</v>
      </c>
      <c r="C11" s="6">
        <v>1040000</v>
      </c>
      <c r="D11" s="7">
        <f t="shared" si="4"/>
        <v>345.51495016611295</v>
      </c>
      <c r="E11" s="4" t="s">
        <v>36</v>
      </c>
      <c r="F11" s="4">
        <v>80</v>
      </c>
      <c r="G11" s="8">
        <v>13000</v>
      </c>
      <c r="H11" s="8">
        <f t="shared" si="0"/>
        <v>1040000</v>
      </c>
      <c r="I11" s="9">
        <f t="shared" si="1"/>
        <v>345.51495016611295</v>
      </c>
      <c r="J11" s="6">
        <f t="shared" si="2"/>
        <v>0</v>
      </c>
      <c r="K11" s="10">
        <f t="shared" si="3"/>
        <v>0</v>
      </c>
    </row>
    <row r="12" spans="1:11">
      <c r="A12" s="4">
        <v>5</v>
      </c>
      <c r="B12" s="4" t="s">
        <v>60</v>
      </c>
      <c r="C12" s="6">
        <v>130000</v>
      </c>
      <c r="D12" s="7">
        <f t="shared" ref="D12:D13" si="5">(C12/3010)</f>
        <v>43.189368770764119</v>
      </c>
      <c r="E12" s="4" t="s">
        <v>37</v>
      </c>
      <c r="F12" s="4">
        <v>1</v>
      </c>
      <c r="G12" s="8">
        <v>130000</v>
      </c>
      <c r="H12" s="8">
        <f t="shared" si="0"/>
        <v>130000</v>
      </c>
      <c r="I12" s="9">
        <f t="shared" si="1"/>
        <v>43.189368770764119</v>
      </c>
      <c r="J12" s="6">
        <f t="shared" si="2"/>
        <v>0</v>
      </c>
      <c r="K12" s="10">
        <f t="shared" si="3"/>
        <v>0</v>
      </c>
    </row>
    <row r="13" spans="1:11">
      <c r="A13" s="4">
        <v>6</v>
      </c>
      <c r="B13" s="4" t="s">
        <v>61</v>
      </c>
      <c r="C13" s="6">
        <v>50000</v>
      </c>
      <c r="D13" s="7">
        <f t="shared" si="5"/>
        <v>16.611295681063122</v>
      </c>
      <c r="E13" s="4" t="s">
        <v>37</v>
      </c>
      <c r="F13" s="4">
        <v>1</v>
      </c>
      <c r="G13" s="8">
        <v>50000</v>
      </c>
      <c r="H13" s="8">
        <f t="shared" si="0"/>
        <v>50000</v>
      </c>
      <c r="I13" s="9">
        <f t="shared" si="1"/>
        <v>16.611295681063122</v>
      </c>
      <c r="J13" s="6">
        <f t="shared" si="2"/>
        <v>0</v>
      </c>
      <c r="K13" s="10">
        <f t="shared" si="3"/>
        <v>0</v>
      </c>
    </row>
    <row r="14" spans="1:11">
      <c r="A14" s="4">
        <v>7</v>
      </c>
      <c r="B14" s="4" t="s">
        <v>19</v>
      </c>
      <c r="C14" s="6">
        <v>2380000</v>
      </c>
      <c r="D14" s="7">
        <f t="shared" ref="D14:D15" si="6">(C14/3010)</f>
        <v>790.69767441860461</v>
      </c>
      <c r="E14" s="4" t="s">
        <v>38</v>
      </c>
      <c r="F14" s="4">
        <v>70</v>
      </c>
      <c r="G14" s="8">
        <v>34000</v>
      </c>
      <c r="H14" s="8">
        <f t="shared" si="0"/>
        <v>2380000</v>
      </c>
      <c r="I14" s="9">
        <f t="shared" si="1"/>
        <v>790.69767441860461</v>
      </c>
      <c r="J14" s="6">
        <f t="shared" si="2"/>
        <v>0</v>
      </c>
      <c r="K14" s="10">
        <f t="shared" si="3"/>
        <v>0</v>
      </c>
    </row>
    <row r="15" spans="1:11">
      <c r="A15" s="4">
        <v>8</v>
      </c>
      <c r="B15" s="4" t="s">
        <v>20</v>
      </c>
      <c r="C15" s="6">
        <v>1600000</v>
      </c>
      <c r="D15" s="7">
        <f t="shared" si="6"/>
        <v>531.56146179401992</v>
      </c>
      <c r="E15" s="4" t="s">
        <v>39</v>
      </c>
      <c r="F15" s="4">
        <v>4</v>
      </c>
      <c r="G15" s="8">
        <v>400000</v>
      </c>
      <c r="H15" s="8">
        <f t="shared" si="0"/>
        <v>1600000</v>
      </c>
      <c r="I15" s="9">
        <f t="shared" si="1"/>
        <v>531.56146179401992</v>
      </c>
      <c r="J15" s="6">
        <f t="shared" si="2"/>
        <v>0</v>
      </c>
      <c r="K15" s="10">
        <f t="shared" si="3"/>
        <v>0</v>
      </c>
    </row>
    <row r="16" spans="1:11">
      <c r="A16" s="4">
        <v>9</v>
      </c>
      <c r="B16" s="4" t="s">
        <v>21</v>
      </c>
      <c r="C16" s="6">
        <v>2000000</v>
      </c>
      <c r="D16" s="7">
        <f t="shared" ref="D16" si="7">(C16/3010)</f>
        <v>664.45182724252493</v>
      </c>
      <c r="E16" s="4" t="s">
        <v>39</v>
      </c>
      <c r="F16" s="4">
        <v>4</v>
      </c>
      <c r="G16" s="8">
        <v>500000</v>
      </c>
      <c r="H16" s="8">
        <f t="shared" si="0"/>
        <v>2000000</v>
      </c>
      <c r="I16" s="9">
        <f t="shared" si="1"/>
        <v>664.45182724252493</v>
      </c>
      <c r="J16" s="6">
        <f t="shared" si="2"/>
        <v>0</v>
      </c>
      <c r="K16" s="10">
        <f t="shared" si="3"/>
        <v>0</v>
      </c>
    </row>
    <row r="17" spans="1:11" ht="15.75">
      <c r="A17" s="30" t="s">
        <v>48</v>
      </c>
      <c r="B17" s="30"/>
      <c r="C17" s="31">
        <f>SUM(C8:C16)</f>
        <v>9510000</v>
      </c>
      <c r="D17" s="32">
        <f>SUM(D8:D16)</f>
        <v>3159.4684385382061</v>
      </c>
      <c r="E17" s="33"/>
      <c r="F17" s="33"/>
      <c r="G17" s="34"/>
      <c r="H17" s="34">
        <f>SUM(H8:H16)</f>
        <v>9510000</v>
      </c>
      <c r="I17" s="35">
        <f>SUM(I8:I16)</f>
        <v>3159.4684385382061</v>
      </c>
      <c r="J17" s="31">
        <f>SUM(J8:J16)</f>
        <v>0</v>
      </c>
      <c r="K17" s="35">
        <f>SUM(K8:K16)</f>
        <v>0</v>
      </c>
    </row>
    <row r="18" spans="1:11">
      <c r="C18" s="3"/>
      <c r="D18" s="2"/>
      <c r="G18" s="1"/>
      <c r="H18" s="1"/>
    </row>
    <row r="19" spans="1:11" ht="15.75">
      <c r="A19" s="26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>
      <c r="A20" s="4">
        <v>10</v>
      </c>
      <c r="B20" s="4" t="s">
        <v>22</v>
      </c>
      <c r="C20" s="8">
        <v>30000</v>
      </c>
      <c r="D20" s="7">
        <f>C20/3010</f>
        <v>9.9667774086378742</v>
      </c>
      <c r="E20" s="4" t="s">
        <v>40</v>
      </c>
      <c r="F20" s="4">
        <v>1</v>
      </c>
      <c r="G20" s="8">
        <v>30000</v>
      </c>
      <c r="H20" s="8">
        <f t="shared" si="0"/>
        <v>30000</v>
      </c>
      <c r="I20" s="15">
        <f>H20/3010</f>
        <v>9.9667774086378742</v>
      </c>
      <c r="J20" s="8">
        <f>C20-H20</f>
        <v>0</v>
      </c>
      <c r="K20" s="15">
        <f>D20-I20</f>
        <v>0</v>
      </c>
    </row>
    <row r="21" spans="1:11">
      <c r="A21" s="4">
        <v>11</v>
      </c>
      <c r="B21" s="4" t="s">
        <v>23</v>
      </c>
      <c r="C21" s="8">
        <v>20000</v>
      </c>
      <c r="D21" s="7">
        <f t="shared" ref="D21:D29" si="8">C21/3010</f>
        <v>6.6445182724252492</v>
      </c>
      <c r="E21" s="4" t="s">
        <v>41</v>
      </c>
      <c r="F21" s="4">
        <v>4</v>
      </c>
      <c r="G21" s="8">
        <v>5000</v>
      </c>
      <c r="H21" s="8">
        <f t="shared" si="0"/>
        <v>20000</v>
      </c>
      <c r="I21" s="15">
        <f t="shared" ref="I21:I30" si="9">H21/3010</f>
        <v>6.6445182724252492</v>
      </c>
      <c r="J21" s="8">
        <f t="shared" ref="J21:J29" si="10">C21-H21</f>
        <v>0</v>
      </c>
      <c r="K21" s="15">
        <f t="shared" ref="K21:K29" si="11">D21-I21</f>
        <v>0</v>
      </c>
    </row>
    <row r="22" spans="1:11">
      <c r="A22" s="4">
        <v>12</v>
      </c>
      <c r="B22" s="4" t="s">
        <v>24</v>
      </c>
      <c r="C22" s="8">
        <v>150000</v>
      </c>
      <c r="D22" s="7">
        <f t="shared" si="8"/>
        <v>49.833887043189371</v>
      </c>
      <c r="E22" s="4" t="s">
        <v>36</v>
      </c>
      <c r="F22" s="4">
        <v>5</v>
      </c>
      <c r="G22" s="8">
        <v>30000</v>
      </c>
      <c r="H22" s="8">
        <f t="shared" si="0"/>
        <v>150000</v>
      </c>
      <c r="I22" s="15">
        <f t="shared" si="9"/>
        <v>49.833887043189371</v>
      </c>
      <c r="J22" s="8">
        <f t="shared" si="10"/>
        <v>0</v>
      </c>
      <c r="K22" s="15">
        <f t="shared" si="11"/>
        <v>0</v>
      </c>
    </row>
    <row r="23" spans="1:11">
      <c r="A23" s="4">
        <v>13</v>
      </c>
      <c r="B23" s="4" t="s">
        <v>58</v>
      </c>
      <c r="C23" s="8">
        <v>60000</v>
      </c>
      <c r="D23" s="7">
        <f t="shared" si="8"/>
        <v>19.933554817275748</v>
      </c>
      <c r="E23" s="4" t="s">
        <v>36</v>
      </c>
      <c r="F23" s="4">
        <v>2</v>
      </c>
      <c r="G23" s="8">
        <v>30000</v>
      </c>
      <c r="H23" s="8">
        <f t="shared" si="0"/>
        <v>60000</v>
      </c>
      <c r="I23" s="15">
        <f t="shared" si="9"/>
        <v>19.933554817275748</v>
      </c>
      <c r="J23" s="8">
        <f t="shared" si="10"/>
        <v>0</v>
      </c>
      <c r="K23" s="15">
        <f t="shared" si="11"/>
        <v>0</v>
      </c>
    </row>
    <row r="24" spans="1:11">
      <c r="A24" s="4">
        <v>14</v>
      </c>
      <c r="B24" s="4" t="s">
        <v>57</v>
      </c>
      <c r="C24" s="8">
        <v>120000</v>
      </c>
      <c r="D24" s="7">
        <f t="shared" si="8"/>
        <v>39.867109634551497</v>
      </c>
      <c r="E24" s="4" t="s">
        <v>41</v>
      </c>
      <c r="F24" s="4">
        <v>1</v>
      </c>
      <c r="G24" s="8">
        <v>120000</v>
      </c>
      <c r="H24" s="8">
        <f t="shared" si="0"/>
        <v>120000</v>
      </c>
      <c r="I24" s="15">
        <f t="shared" si="9"/>
        <v>39.867109634551497</v>
      </c>
      <c r="J24" s="8">
        <f t="shared" si="10"/>
        <v>0</v>
      </c>
      <c r="K24" s="15">
        <f t="shared" si="11"/>
        <v>0</v>
      </c>
    </row>
    <row r="25" spans="1:11">
      <c r="A25" s="4">
        <v>15</v>
      </c>
      <c r="B25" s="4" t="s">
        <v>56</v>
      </c>
      <c r="C25" s="8">
        <v>60000</v>
      </c>
      <c r="D25" s="7">
        <f t="shared" si="8"/>
        <v>19.933554817275748</v>
      </c>
      <c r="E25" s="4" t="s">
        <v>40</v>
      </c>
      <c r="F25" s="4">
        <v>3</v>
      </c>
      <c r="G25" s="8">
        <v>20000</v>
      </c>
      <c r="H25" s="8">
        <f t="shared" si="0"/>
        <v>60000</v>
      </c>
      <c r="I25" s="15">
        <f t="shared" si="9"/>
        <v>19.933554817275748</v>
      </c>
      <c r="J25" s="8">
        <f t="shared" si="10"/>
        <v>0</v>
      </c>
      <c r="K25" s="15">
        <f t="shared" si="11"/>
        <v>0</v>
      </c>
    </row>
    <row r="26" spans="1:11">
      <c r="A26" s="4">
        <v>16</v>
      </c>
      <c r="B26" s="4" t="s">
        <v>26</v>
      </c>
      <c r="C26" s="8">
        <v>80000</v>
      </c>
      <c r="D26" s="7">
        <f t="shared" si="8"/>
        <v>26.578073089700997</v>
      </c>
      <c r="E26" s="4" t="s">
        <v>40</v>
      </c>
      <c r="F26" s="4">
        <v>4</v>
      </c>
      <c r="G26" s="8">
        <v>20000</v>
      </c>
      <c r="H26" s="8">
        <f t="shared" si="0"/>
        <v>80000</v>
      </c>
      <c r="I26" s="15">
        <f t="shared" si="9"/>
        <v>26.578073089700997</v>
      </c>
      <c r="J26" s="8">
        <f t="shared" si="10"/>
        <v>0</v>
      </c>
      <c r="K26" s="15">
        <f t="shared" si="11"/>
        <v>0</v>
      </c>
    </row>
    <row r="27" spans="1:11">
      <c r="A27" s="4">
        <v>17</v>
      </c>
      <c r="B27" s="4" t="s">
        <v>25</v>
      </c>
      <c r="C27" s="8">
        <v>80000</v>
      </c>
      <c r="D27" s="7">
        <f t="shared" si="8"/>
        <v>26.578073089700997</v>
      </c>
      <c r="E27" s="4" t="s">
        <v>36</v>
      </c>
      <c r="F27" s="4">
        <v>4</v>
      </c>
      <c r="G27" s="8">
        <v>20000</v>
      </c>
      <c r="H27" s="8">
        <f t="shared" si="0"/>
        <v>80000</v>
      </c>
      <c r="I27" s="15">
        <f t="shared" si="9"/>
        <v>26.578073089700997</v>
      </c>
      <c r="J27" s="8">
        <f t="shared" si="10"/>
        <v>0</v>
      </c>
      <c r="K27" s="15">
        <f t="shared" si="11"/>
        <v>0</v>
      </c>
    </row>
    <row r="28" spans="1:11">
      <c r="A28" s="4">
        <v>18</v>
      </c>
      <c r="B28" s="4" t="s">
        <v>27</v>
      </c>
      <c r="C28" s="8">
        <v>40000</v>
      </c>
      <c r="D28" s="7">
        <f t="shared" si="8"/>
        <v>13.289036544850498</v>
      </c>
      <c r="E28" s="4" t="s">
        <v>41</v>
      </c>
      <c r="F28" s="4">
        <v>2</v>
      </c>
      <c r="G28" s="8">
        <v>20000</v>
      </c>
      <c r="H28" s="8">
        <f t="shared" si="0"/>
        <v>40000</v>
      </c>
      <c r="I28" s="15">
        <f t="shared" si="9"/>
        <v>13.289036544850498</v>
      </c>
      <c r="J28" s="8">
        <f t="shared" si="10"/>
        <v>0</v>
      </c>
      <c r="K28" s="15">
        <f t="shared" si="11"/>
        <v>0</v>
      </c>
    </row>
    <row r="29" spans="1:11">
      <c r="A29" s="4">
        <v>19</v>
      </c>
      <c r="B29" s="4" t="s">
        <v>28</v>
      </c>
      <c r="C29" s="8">
        <v>25000</v>
      </c>
      <c r="D29" s="7">
        <f t="shared" si="8"/>
        <v>8.3056478405315612</v>
      </c>
      <c r="E29" s="4" t="s">
        <v>41</v>
      </c>
      <c r="F29" s="4">
        <v>1</v>
      </c>
      <c r="G29" s="8">
        <v>25000</v>
      </c>
      <c r="H29" s="8">
        <f t="shared" si="0"/>
        <v>25000</v>
      </c>
      <c r="I29" s="15">
        <f t="shared" si="9"/>
        <v>8.3056478405315612</v>
      </c>
      <c r="J29" s="8">
        <f t="shared" si="10"/>
        <v>0</v>
      </c>
      <c r="K29" s="15">
        <f t="shared" si="11"/>
        <v>0</v>
      </c>
    </row>
    <row r="30" spans="1:11" ht="15.75">
      <c r="A30" s="30" t="s">
        <v>49</v>
      </c>
      <c r="B30" s="30"/>
      <c r="C30" s="34">
        <f>SUM(C20:C29)</f>
        <v>665000</v>
      </c>
      <c r="D30" s="32">
        <f>SUM(D20:D29)</f>
        <v>220.93023255813955</v>
      </c>
      <c r="E30" s="33"/>
      <c r="F30" s="33"/>
      <c r="G30" s="34"/>
      <c r="H30" s="34">
        <f>SUM(H20:H29)</f>
        <v>665000</v>
      </c>
      <c r="I30" s="35">
        <f>SUM(I20:I29)</f>
        <v>220.93023255813955</v>
      </c>
      <c r="J30" s="34">
        <f>SUM(J20:J29)</f>
        <v>0</v>
      </c>
      <c r="K30" s="35">
        <f>SUM(K20:K29)</f>
        <v>0</v>
      </c>
    </row>
    <row r="31" spans="1:11">
      <c r="C31" s="1"/>
      <c r="D31" s="2"/>
      <c r="G31" s="1"/>
      <c r="H31" s="1"/>
    </row>
    <row r="32" spans="1:11" ht="15.75">
      <c r="A32" s="29" t="s">
        <v>47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>
      <c r="A33" s="4">
        <v>20</v>
      </c>
      <c r="B33" s="4" t="s">
        <v>29</v>
      </c>
      <c r="C33" s="8">
        <v>1800000</v>
      </c>
      <c r="D33" s="7">
        <f>C33/3010</f>
        <v>598.00664451827242</v>
      </c>
      <c r="E33" s="4" t="s">
        <v>42</v>
      </c>
      <c r="F33" s="4">
        <v>1</v>
      </c>
      <c r="G33" s="8">
        <v>1800000</v>
      </c>
      <c r="H33" s="8">
        <f t="shared" si="0"/>
        <v>1800000</v>
      </c>
      <c r="I33" s="15">
        <f>H33/3010</f>
        <v>598.00664451827242</v>
      </c>
      <c r="J33" s="8">
        <f>C33-H33</f>
        <v>0</v>
      </c>
      <c r="K33" s="15">
        <f>D33-I33</f>
        <v>0</v>
      </c>
    </row>
    <row r="34" spans="1:11">
      <c r="A34" s="4">
        <v>21</v>
      </c>
      <c r="B34" s="4" t="s">
        <v>30</v>
      </c>
      <c r="C34" s="8">
        <v>1000000</v>
      </c>
      <c r="D34" s="7">
        <f t="shared" ref="D34:D41" si="12">C34/3010</f>
        <v>332.22591362126246</v>
      </c>
      <c r="E34" s="4" t="s">
        <v>42</v>
      </c>
      <c r="F34" s="4">
        <v>1</v>
      </c>
      <c r="G34" s="8">
        <v>1000000</v>
      </c>
      <c r="H34" s="8">
        <f t="shared" si="0"/>
        <v>1000000</v>
      </c>
      <c r="I34" s="15">
        <f t="shared" ref="I34:I42" si="13">H34/3010</f>
        <v>332.22591362126246</v>
      </c>
      <c r="J34" s="8">
        <f t="shared" ref="J34:J41" si="14">C34-H34</f>
        <v>0</v>
      </c>
      <c r="K34" s="15">
        <f t="shared" ref="K34:K41" si="15">D34-I34</f>
        <v>0</v>
      </c>
    </row>
    <row r="35" spans="1:11">
      <c r="A35" s="4">
        <v>22</v>
      </c>
      <c r="B35" s="4" t="s">
        <v>55</v>
      </c>
      <c r="C35" s="8">
        <v>650000</v>
      </c>
      <c r="D35" s="7">
        <f t="shared" si="12"/>
        <v>215.94684385382061</v>
      </c>
      <c r="E35" s="4" t="s">
        <v>43</v>
      </c>
      <c r="F35" s="4">
        <v>1</v>
      </c>
      <c r="G35" s="8">
        <v>650000</v>
      </c>
      <c r="H35" s="8">
        <f t="shared" si="0"/>
        <v>650000</v>
      </c>
      <c r="I35" s="15">
        <f t="shared" si="13"/>
        <v>215.94684385382061</v>
      </c>
      <c r="J35" s="8">
        <f t="shared" si="14"/>
        <v>0</v>
      </c>
      <c r="K35" s="15">
        <f t="shared" si="15"/>
        <v>0</v>
      </c>
    </row>
    <row r="36" spans="1:11">
      <c r="A36" s="4">
        <v>23</v>
      </c>
      <c r="B36" s="4" t="s">
        <v>31</v>
      </c>
      <c r="C36" s="8">
        <v>200000</v>
      </c>
      <c r="D36" s="7">
        <f t="shared" si="12"/>
        <v>66.44518272425249</v>
      </c>
      <c r="E36" s="4" t="s">
        <v>43</v>
      </c>
      <c r="F36" s="4">
        <v>1</v>
      </c>
      <c r="G36" s="8">
        <v>250000</v>
      </c>
      <c r="H36" s="8">
        <f t="shared" si="0"/>
        <v>250000</v>
      </c>
      <c r="I36" s="15">
        <f t="shared" si="13"/>
        <v>83.056478405315616</v>
      </c>
      <c r="J36" s="8">
        <f t="shared" si="14"/>
        <v>-50000</v>
      </c>
      <c r="K36" s="15">
        <f t="shared" si="15"/>
        <v>-16.611295681063126</v>
      </c>
    </row>
    <row r="37" spans="1:11">
      <c r="A37" s="4">
        <v>24</v>
      </c>
      <c r="B37" s="4" t="s">
        <v>53</v>
      </c>
      <c r="C37" s="8">
        <v>450000</v>
      </c>
      <c r="D37" s="7">
        <f t="shared" si="12"/>
        <v>149.50166112956811</v>
      </c>
      <c r="E37" s="4" t="s">
        <v>35</v>
      </c>
      <c r="F37" s="4">
        <v>1</v>
      </c>
      <c r="G37" s="8">
        <v>500000</v>
      </c>
      <c r="H37" s="8">
        <f t="shared" si="0"/>
        <v>500000</v>
      </c>
      <c r="I37" s="15">
        <f t="shared" si="13"/>
        <v>166.11295681063123</v>
      </c>
      <c r="J37" s="8">
        <f t="shared" si="14"/>
        <v>-50000</v>
      </c>
      <c r="K37" s="15">
        <f t="shared" si="15"/>
        <v>-16.611295681063126</v>
      </c>
    </row>
    <row r="38" spans="1:11">
      <c r="A38" s="4">
        <v>25</v>
      </c>
      <c r="B38" s="4" t="s">
        <v>54</v>
      </c>
      <c r="C38" s="8">
        <v>500000</v>
      </c>
      <c r="D38" s="7">
        <f t="shared" si="12"/>
        <v>166.11295681063123</v>
      </c>
      <c r="E38" s="4" t="s">
        <v>35</v>
      </c>
      <c r="F38" s="4">
        <v>1</v>
      </c>
      <c r="G38" s="8">
        <v>500000</v>
      </c>
      <c r="H38" s="8">
        <f t="shared" si="0"/>
        <v>500000</v>
      </c>
      <c r="I38" s="15">
        <f t="shared" si="13"/>
        <v>166.11295681063123</v>
      </c>
      <c r="J38" s="8">
        <f t="shared" si="14"/>
        <v>0</v>
      </c>
      <c r="K38" s="15">
        <f t="shared" si="15"/>
        <v>0</v>
      </c>
    </row>
    <row r="39" spans="1:11" s="45" customFormat="1">
      <c r="A39" s="41">
        <v>26</v>
      </c>
      <c r="B39" s="41" t="s">
        <v>32</v>
      </c>
      <c r="C39" s="42">
        <v>125000</v>
      </c>
      <c r="D39" s="43">
        <f t="shared" si="12"/>
        <v>41.528239202657808</v>
      </c>
      <c r="E39" s="41" t="s">
        <v>44</v>
      </c>
      <c r="F39" s="41">
        <v>10</v>
      </c>
      <c r="G39" s="42">
        <v>13500</v>
      </c>
      <c r="H39" s="42">
        <f t="shared" si="0"/>
        <v>135000</v>
      </c>
      <c r="I39" s="44">
        <f t="shared" si="13"/>
        <v>44.85049833887043</v>
      </c>
      <c r="J39" s="42">
        <f t="shared" si="14"/>
        <v>-10000</v>
      </c>
      <c r="K39" s="44">
        <f t="shared" si="15"/>
        <v>-3.3222591362126224</v>
      </c>
    </row>
    <row r="40" spans="1:11">
      <c r="A40" s="4">
        <v>27</v>
      </c>
      <c r="B40" s="4" t="s">
        <v>33</v>
      </c>
      <c r="C40" s="8">
        <v>400000</v>
      </c>
      <c r="D40" s="7">
        <f t="shared" si="12"/>
        <v>132.89036544850498</v>
      </c>
      <c r="E40" s="4" t="s">
        <v>52</v>
      </c>
      <c r="F40" s="4">
        <v>1</v>
      </c>
      <c r="G40" s="8">
        <v>400000</v>
      </c>
      <c r="H40" s="8">
        <f t="shared" si="0"/>
        <v>400000</v>
      </c>
      <c r="I40" s="15">
        <f t="shared" si="13"/>
        <v>132.89036544850498</v>
      </c>
      <c r="J40" s="8">
        <f t="shared" si="14"/>
        <v>0</v>
      </c>
      <c r="K40" s="15">
        <f t="shared" si="15"/>
        <v>0</v>
      </c>
    </row>
    <row r="41" spans="1:11" s="45" customFormat="1">
      <c r="A41" s="41">
        <v>28</v>
      </c>
      <c r="B41" s="41" t="s">
        <v>34</v>
      </c>
      <c r="C41" s="42">
        <v>500000</v>
      </c>
      <c r="D41" s="43">
        <f t="shared" si="12"/>
        <v>166.11295681063123</v>
      </c>
      <c r="E41" s="41" t="s">
        <v>44</v>
      </c>
      <c r="F41" s="41">
        <v>50</v>
      </c>
      <c r="G41" s="42">
        <v>13500</v>
      </c>
      <c r="H41" s="42">
        <f t="shared" si="0"/>
        <v>675000</v>
      </c>
      <c r="I41" s="44">
        <f t="shared" si="13"/>
        <v>224.25249169435216</v>
      </c>
      <c r="J41" s="42">
        <f t="shared" si="14"/>
        <v>-175000</v>
      </c>
      <c r="K41" s="44">
        <f t="shared" si="15"/>
        <v>-58.139534883720927</v>
      </c>
    </row>
    <row r="42" spans="1:11" ht="15.75">
      <c r="A42" s="30" t="s">
        <v>50</v>
      </c>
      <c r="B42" s="30"/>
      <c r="C42" s="34">
        <f>SUM(C33:C41)</f>
        <v>5625000</v>
      </c>
      <c r="D42" s="32">
        <f>SUM(D33:D41)</f>
        <v>1868.7707641196014</v>
      </c>
      <c r="E42" s="33"/>
      <c r="F42" s="33"/>
      <c r="G42" s="34"/>
      <c r="H42" s="34">
        <f>SUM(H33:H41)</f>
        <v>5910000</v>
      </c>
      <c r="I42" s="35">
        <f>SUM(I33:I41)</f>
        <v>1963.455149501661</v>
      </c>
      <c r="J42" s="34">
        <f>SUM(J33:J41)</f>
        <v>-285000</v>
      </c>
      <c r="K42" s="35">
        <f>SUM(K33:K41)</f>
        <v>-94.684385382059801</v>
      </c>
    </row>
    <row r="43" spans="1:11" ht="15.75">
      <c r="A43" s="30" t="s">
        <v>51</v>
      </c>
      <c r="B43" s="30"/>
      <c r="C43" s="36">
        <f>SUM(C17+C30+C42)</f>
        <v>15800000</v>
      </c>
      <c r="D43" s="32">
        <f>SUM(D17+D30+D42)</f>
        <v>5249.1694352159466</v>
      </c>
      <c r="E43" s="37"/>
      <c r="F43" s="37"/>
      <c r="G43" s="37"/>
      <c r="H43" s="34">
        <f>SUM(H17+H30+H42)</f>
        <v>16085000</v>
      </c>
      <c r="I43" s="35">
        <f>SUM(I17+I30+I42)</f>
        <v>5343.8538205980067</v>
      </c>
      <c r="J43" s="31">
        <f>SUM(J17+J30+J42)</f>
        <v>-285000</v>
      </c>
      <c r="K43" s="35">
        <f>SUM(K17+K30+K42)</f>
        <v>-94.684385382059801</v>
      </c>
    </row>
  </sheetData>
  <mergeCells count="17">
    <mergeCell ref="A42:B42"/>
    <mergeCell ref="A43:B43"/>
    <mergeCell ref="A7:K7"/>
    <mergeCell ref="A19:K19"/>
    <mergeCell ref="A32:K32"/>
    <mergeCell ref="A17:B17"/>
    <mergeCell ref="A30:B30"/>
    <mergeCell ref="E5:H5"/>
    <mergeCell ref="I5:I6"/>
    <mergeCell ref="E4:I4"/>
    <mergeCell ref="A1:K1"/>
    <mergeCell ref="A2:K2"/>
    <mergeCell ref="A3:K3"/>
    <mergeCell ref="C4:D5"/>
    <mergeCell ref="J5:J6"/>
    <mergeCell ref="K5:K6"/>
    <mergeCell ref="J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sf</cp:lastModifiedBy>
  <dcterms:created xsi:type="dcterms:W3CDTF">2011-02-25T14:51:47Z</dcterms:created>
  <dcterms:modified xsi:type="dcterms:W3CDTF">2011-02-25T17:17:33Z</dcterms:modified>
</cp:coreProperties>
</file>