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8160" activeTab="0"/>
  </bookViews>
  <sheets>
    <sheet name="Budget ECOSAN revised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<sst xmlns="http://schemas.openxmlformats.org/spreadsheetml/2006/main" count="29" uniqueCount="25">
  <si>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Sl. No.</t>
  </si>
  <si>
    <t>Name of the item</t>
  </si>
  <si>
    <t>Qty</t>
  </si>
  <si>
    <t>Cost</t>
  </si>
  <si>
    <t>Amount</t>
  </si>
  <si>
    <t>Contribution "INR"</t>
  </si>
  <si>
    <t>Funds requested</t>
  </si>
  <si>
    <t>INR</t>
  </si>
  <si>
    <t>USD</t>
  </si>
  <si>
    <t>Household</t>
  </si>
  <si>
    <t>DRDA</t>
  </si>
  <si>
    <t>Construction of ECOSAN toilets</t>
  </si>
  <si>
    <t>Training &amp; Exposure visit for the Masons</t>
  </si>
  <si>
    <t>Awareness meetings, Training &amp; Exposure visit for the women SHG members</t>
  </si>
  <si>
    <t>Wall paintings</t>
  </si>
  <si>
    <t>Sub-total</t>
  </si>
  <si>
    <t>Salary to Field facilitator for 6 months</t>
  </si>
  <si>
    <t>Salary to Field Assistant to monitor the construction works for 6 months</t>
  </si>
  <si>
    <t>Total</t>
  </si>
  <si>
    <t>Administrative cost: travel, phone, stationery, etc., @ 10%</t>
  </si>
  <si>
    <t>Project Total</t>
  </si>
  <si>
    <t>Note:</t>
  </si>
  <si>
    <t>1 USD = 46 INR</t>
  </si>
  <si>
    <t>Construction of model ECOSAN toilets for the women SHG members in Perungalurpet,</t>
  </si>
  <si>
    <t>Korkadupet and Molapakkam Villages of Puducherry.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</si>
</sst>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,##\,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0" borderId="14" xfId="0" applyBorder="1" applyAlignment="1">
      <alignment/>
    </xf>
    <xf numFmtId="0" fontId="40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top"/>
    </xf>
    <xf numFmtId="0" fontId="39" fillId="0" borderId="11" xfId="0" applyFont="1" applyBorder="1" applyAlignment="1">
      <alignment vertical="top" wrapText="1"/>
    </xf>
    <xf numFmtId="0" fontId="39" fillId="0" borderId="11" xfId="0" applyFont="1" applyBorder="1" applyAlignment="1">
      <alignment vertical="top"/>
    </xf>
    <xf numFmtId="3" fontId="39" fillId="0" borderId="11" xfId="0" applyNumberFormat="1" applyFont="1" applyBorder="1" applyAlignment="1">
      <alignment vertical="top"/>
    </xf>
    <xf numFmtId="164" fontId="39" fillId="0" borderId="11" xfId="0" applyNumberFormat="1" applyFont="1" applyBorder="1" applyAlignment="1">
      <alignment vertical="top"/>
    </xf>
    <xf numFmtId="1" fontId="39" fillId="0" borderId="11" xfId="0" applyNumberFormat="1" applyFont="1" applyBorder="1" applyAlignment="1">
      <alignment vertical="top"/>
    </xf>
    <xf numFmtId="0" fontId="40" fillId="0" borderId="11" xfId="0" applyFont="1" applyBorder="1" applyAlignment="1">
      <alignment horizontal="right" vertical="top"/>
    </xf>
    <xf numFmtId="164" fontId="40" fillId="0" borderId="11" xfId="0" applyNumberFormat="1" applyFont="1" applyBorder="1" applyAlignment="1">
      <alignment vertical="top"/>
    </xf>
    <xf numFmtId="3" fontId="40" fillId="0" borderId="11" xfId="0" applyNumberFormat="1" applyFont="1" applyBorder="1" applyAlignment="1">
      <alignment vertical="top"/>
    </xf>
    <xf numFmtId="1" fontId="40" fillId="0" borderId="11" xfId="0" applyNumberFormat="1" applyFont="1" applyBorder="1" applyAlignment="1">
      <alignment vertical="top"/>
    </xf>
    <xf numFmtId="0" fontId="38" fillId="0" borderId="11" xfId="0" applyFont="1" applyBorder="1" applyAlignment="1">
      <alignment horizontal="right" vertical="top"/>
    </xf>
    <xf numFmtId="164" fontId="38" fillId="0" borderId="11" xfId="0" applyNumberFormat="1" applyFont="1" applyBorder="1" applyAlignment="1">
      <alignment vertical="top"/>
    </xf>
    <xf numFmtId="3" fontId="38" fillId="0" borderId="11" xfId="0" applyNumberFormat="1" applyFont="1" applyBorder="1" applyAlignment="1">
      <alignment vertical="top"/>
    </xf>
    <xf numFmtId="1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E5" sqref="E5"/>
    </sheetView>
  </sheetViews>
  <sheetFormatPr defaultColWidth="9.140625" defaultRowHeight="15"/>
  <cols>
    <col min="1" max="1" width="5.57421875" style="2" customWidth="1"/>
    <col min="2" max="2" width="43.8515625" style="2" customWidth="1"/>
    <col min="3" max="3" width="6.57421875" style="2" customWidth="1"/>
    <col min="4" max="4" width="10.8515625" style="2" customWidth="1"/>
    <col min="5" max="5" width="12.57421875" style="2" customWidth="1"/>
    <col min="6" max="6" width="10.00390625" style="2" customWidth="1"/>
    <col min="7" max="8" width="12.421875" style="2" customWidth="1"/>
    <col min="9" max="9" width="12.7109375" style="2" customWidth="1"/>
    <col min="10" max="10" width="11.57421875" style="2" customWidth="1"/>
    <col min="11" max="16384" width="9.140625" style="2" customWidth="1"/>
  </cols>
  <sheetData>
    <row r="1" ht="24" customHeight="1">
      <c r="A1" s="1" t="s">
        <v>23</v>
      </c>
    </row>
    <row r="2" ht="24.75" customHeight="1">
      <c r="A2" s="1" t="s">
        <v>24</v>
      </c>
    </row>
    <row r="3" spans="1:10" s="9" customFormat="1" ht="30" customHeight="1">
      <c r="A3" s="3" t="s">
        <v>0</v>
      </c>
      <c r="B3" s="3" t="s">
        <v>1</v>
      </c>
      <c r="C3" s="3" t="s">
        <v>2</v>
      </c>
      <c r="D3" s="4" t="s">
        <v>3</v>
      </c>
      <c r="E3" s="5" t="s">
        <v>4</v>
      </c>
      <c r="F3" s="6"/>
      <c r="G3" s="7" t="s">
        <v>5</v>
      </c>
      <c r="H3" s="7"/>
      <c r="I3" s="7"/>
      <c r="J3" s="8" t="s">
        <v>6</v>
      </c>
    </row>
    <row r="4" spans="1:10" s="9" customFormat="1" ht="28.5">
      <c r="A4" s="10"/>
      <c r="B4" s="11"/>
      <c r="C4" s="11"/>
      <c r="D4" s="4" t="s">
        <v>7</v>
      </c>
      <c r="E4" s="4" t="s">
        <v>7</v>
      </c>
      <c r="F4" s="4" t="s">
        <v>8</v>
      </c>
      <c r="G4" s="12" t="s">
        <v>9</v>
      </c>
      <c r="H4" s="12" t="s">
        <v>10</v>
      </c>
      <c r="I4" s="8" t="s">
        <v>6</v>
      </c>
      <c r="J4" s="8" t="s">
        <v>8</v>
      </c>
    </row>
    <row r="5" spans="1:10" ht="24.75" customHeight="1">
      <c r="A5" s="13">
        <v>1</v>
      </c>
      <c r="B5" s="14" t="s">
        <v>11</v>
      </c>
      <c r="C5" s="15">
        <v>42</v>
      </c>
      <c r="D5" s="16">
        <v>13725</v>
      </c>
      <c r="E5" s="17">
        <f>C5*D5</f>
        <v>576450</v>
      </c>
      <c r="F5" s="16">
        <f aca="true" t="shared" si="0" ref="F5:F14">E5/46</f>
        <v>12531.521739130434</v>
      </c>
      <c r="G5" s="17">
        <f>C5*2500</f>
        <v>105000</v>
      </c>
      <c r="H5" s="17">
        <f>C5*2500</f>
        <v>105000</v>
      </c>
      <c r="I5" s="17">
        <f>E5-(G5+H5)</f>
        <v>366450</v>
      </c>
      <c r="J5" s="16">
        <f>I5/46</f>
        <v>7966.304347826087</v>
      </c>
    </row>
    <row r="6" spans="1:10" ht="24.75" customHeight="1">
      <c r="A6" s="13">
        <v>2</v>
      </c>
      <c r="B6" s="15" t="s">
        <v>12</v>
      </c>
      <c r="C6" s="15">
        <v>1</v>
      </c>
      <c r="D6" s="16">
        <v>7500</v>
      </c>
      <c r="E6" s="16">
        <f>C6*D6</f>
        <v>7500</v>
      </c>
      <c r="F6" s="18">
        <f t="shared" si="0"/>
        <v>163.04347826086956</v>
      </c>
      <c r="G6" s="15"/>
      <c r="H6" s="15"/>
      <c r="I6" s="16">
        <f>E6</f>
        <v>7500</v>
      </c>
      <c r="J6" s="18">
        <f>I6/46</f>
        <v>163.04347826086956</v>
      </c>
    </row>
    <row r="7" spans="1:10" ht="45.75" customHeight="1">
      <c r="A7" s="13">
        <v>3</v>
      </c>
      <c r="B7" s="14" t="s">
        <v>13</v>
      </c>
      <c r="C7" s="15">
        <v>1</v>
      </c>
      <c r="D7" s="16">
        <v>10000</v>
      </c>
      <c r="E7" s="16">
        <f>C7*D7</f>
        <v>10000</v>
      </c>
      <c r="F7" s="18">
        <f t="shared" si="0"/>
        <v>217.3913043478261</v>
      </c>
      <c r="G7" s="15"/>
      <c r="H7" s="15"/>
      <c r="I7" s="16">
        <f>E7</f>
        <v>10000</v>
      </c>
      <c r="J7" s="18">
        <f>I7/46</f>
        <v>217.3913043478261</v>
      </c>
    </row>
    <row r="8" spans="1:10" ht="20.25" customHeight="1">
      <c r="A8" s="13">
        <v>4</v>
      </c>
      <c r="B8" s="15" t="s">
        <v>14</v>
      </c>
      <c r="C8" s="15">
        <v>6</v>
      </c>
      <c r="D8" s="16">
        <v>1140</v>
      </c>
      <c r="E8" s="16">
        <f>C8*D8</f>
        <v>6840</v>
      </c>
      <c r="F8" s="18">
        <f t="shared" si="0"/>
        <v>148.69565217391303</v>
      </c>
      <c r="G8" s="15"/>
      <c r="H8" s="15"/>
      <c r="I8" s="16">
        <f>E8</f>
        <v>6840</v>
      </c>
      <c r="J8" s="18">
        <f>I8/46</f>
        <v>148.69565217391303</v>
      </c>
    </row>
    <row r="9" spans="1:10" ht="20.25" customHeight="1">
      <c r="A9" s="13"/>
      <c r="B9" s="19" t="s">
        <v>15</v>
      </c>
      <c r="C9" s="15"/>
      <c r="D9" s="15"/>
      <c r="E9" s="20">
        <f>SUM(E5:E8)</f>
        <v>600790</v>
      </c>
      <c r="F9" s="21">
        <f t="shared" si="0"/>
        <v>13060.652173913044</v>
      </c>
      <c r="G9" s="15"/>
      <c r="H9" s="15"/>
      <c r="I9" s="20">
        <f>SUM(I5:I8)</f>
        <v>390790</v>
      </c>
      <c r="J9" s="21">
        <f>SUM(J5:J8)</f>
        <v>8495.434782608698</v>
      </c>
    </row>
    <row r="10" spans="1:10" ht="24.75" customHeight="1">
      <c r="A10" s="13">
        <v>5</v>
      </c>
      <c r="B10" s="15" t="s">
        <v>16</v>
      </c>
      <c r="C10" s="15">
        <v>6</v>
      </c>
      <c r="D10" s="16">
        <v>5000</v>
      </c>
      <c r="E10" s="21">
        <f>C10*D10</f>
        <v>30000</v>
      </c>
      <c r="F10" s="22">
        <f t="shared" si="0"/>
        <v>652.1739130434783</v>
      </c>
      <c r="G10" s="15"/>
      <c r="H10" s="15"/>
      <c r="I10" s="16">
        <f>E10</f>
        <v>30000</v>
      </c>
      <c r="J10" s="18">
        <f>I10/46</f>
        <v>652.1739130434783</v>
      </c>
    </row>
    <row r="11" spans="1:10" ht="34.5" customHeight="1">
      <c r="A11" s="13">
        <v>6</v>
      </c>
      <c r="B11" s="14" t="s">
        <v>17</v>
      </c>
      <c r="C11" s="15">
        <v>6</v>
      </c>
      <c r="D11" s="16">
        <v>3000</v>
      </c>
      <c r="E11" s="21">
        <f>C11*D11</f>
        <v>18000</v>
      </c>
      <c r="F11" s="22">
        <f t="shared" si="0"/>
        <v>391.30434782608694</v>
      </c>
      <c r="G11" s="15"/>
      <c r="H11" s="15"/>
      <c r="I11" s="16">
        <f>E11</f>
        <v>18000</v>
      </c>
      <c r="J11" s="18">
        <f>I11/46</f>
        <v>391.30434782608694</v>
      </c>
    </row>
    <row r="12" spans="1:10" ht="23.25" customHeight="1">
      <c r="A12" s="13"/>
      <c r="B12" s="19" t="s">
        <v>15</v>
      </c>
      <c r="C12" s="15"/>
      <c r="D12" s="15"/>
      <c r="E12" s="21">
        <f>SUM(E10:E11)</f>
        <v>48000</v>
      </c>
      <c r="F12" s="21">
        <f t="shared" si="0"/>
        <v>1043.4782608695652</v>
      </c>
      <c r="G12" s="15"/>
      <c r="H12" s="15"/>
      <c r="I12" s="21">
        <f>E12</f>
        <v>48000</v>
      </c>
      <c r="J12" s="21">
        <f>I12/46</f>
        <v>1043.4782608695652</v>
      </c>
    </row>
    <row r="13" spans="1:10" ht="24.75" customHeight="1">
      <c r="A13" s="13"/>
      <c r="B13" s="19" t="s">
        <v>18</v>
      </c>
      <c r="C13" s="15"/>
      <c r="D13" s="15"/>
      <c r="E13" s="17">
        <f>SUM(E12,E9)</f>
        <v>648790</v>
      </c>
      <c r="F13" s="16">
        <f t="shared" si="0"/>
        <v>14104.130434782608</v>
      </c>
      <c r="G13" s="15"/>
      <c r="H13" s="15"/>
      <c r="I13" s="17">
        <f>SUM(I12,I9)</f>
        <v>438790</v>
      </c>
      <c r="J13" s="16">
        <f>I13/46</f>
        <v>9538.91304347826</v>
      </c>
    </row>
    <row r="14" spans="1:10" ht="32.25" customHeight="1">
      <c r="A14" s="13">
        <v>7</v>
      </c>
      <c r="B14" s="14" t="s">
        <v>19</v>
      </c>
      <c r="C14" s="15"/>
      <c r="D14" s="15"/>
      <c r="E14" s="21">
        <f>I14</f>
        <v>43000</v>
      </c>
      <c r="F14" s="22">
        <f t="shared" si="0"/>
        <v>934.7826086956521</v>
      </c>
      <c r="G14" s="15"/>
      <c r="H14" s="15"/>
      <c r="I14" s="21">
        <v>43000</v>
      </c>
      <c r="J14" s="22">
        <f>I14/46</f>
        <v>934.7826086956521</v>
      </c>
    </row>
    <row r="15" spans="1:10" ht="22.5" customHeight="1">
      <c r="A15" s="15"/>
      <c r="B15" s="23" t="s">
        <v>20</v>
      </c>
      <c r="C15" s="15"/>
      <c r="D15" s="15"/>
      <c r="E15" s="24">
        <f>SUM(E13:E14)</f>
        <v>691790</v>
      </c>
      <c r="F15" s="25">
        <f>SUM(F13:F14)</f>
        <v>15038.91304347826</v>
      </c>
      <c r="G15" s="24">
        <f>SUM(G5:G14)</f>
        <v>105000</v>
      </c>
      <c r="H15" s="24">
        <f>SUM(H5:H14)</f>
        <v>105000</v>
      </c>
      <c r="I15" s="24">
        <f>SUM(I13:I14)</f>
        <v>481790</v>
      </c>
      <c r="J15" s="25">
        <f>SUM(J13:J14)</f>
        <v>10473.695652173912</v>
      </c>
    </row>
    <row r="16" ht="14.25">
      <c r="H16" s="26"/>
    </row>
    <row r="17" spans="1:9" ht="14.25">
      <c r="A17" s="2" t="s">
        <v>21</v>
      </c>
      <c r="G17" s="26"/>
      <c r="I17" s="26"/>
    </row>
    <row r="18" ht="14.25">
      <c r="A18" s="2" t="s">
        <v>22</v>
      </c>
    </row>
  </sheetData>
  <sheetProtection/>
  <mergeCells count="5">
    <mergeCell ref="A3:A4"/>
    <mergeCell ref="B3:B4"/>
    <mergeCell ref="C3:C4"/>
    <mergeCell ref="E3:F3"/>
    <mergeCell ref="G3:I3"/>
  </mergeCells>
  <printOptions/>
  <pageMargins left="0.7" right="0.7" top="0.75" bottom="0.75" header="0.3" footer="0.3"/>
  <pageSetup horizontalDpi="600" verticalDpi="600" orientation="landscape" paperSize="9" r:id="rId1"/>
  <ignoredErrors>
    <ignoredError sqref="E9 I9:J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</dc:creator>
  <cp:keywords/>
  <dc:description/>
  <cp:lastModifiedBy>Eko</cp:lastModifiedBy>
  <dcterms:created xsi:type="dcterms:W3CDTF">2011-07-12T13:25:16Z</dcterms:created>
  <dcterms:modified xsi:type="dcterms:W3CDTF">2011-07-12T13:38:03Z</dcterms:modified>
  <cp:category/>
  <cp:version/>
  <cp:contentType/>
  <cp:contentStatus/>
</cp:coreProperties>
</file>